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（含上半年发行）" sheetId="1" r:id="rId1"/>
  </sheets>
  <definedNames>
    <definedName name="_xlnm._FilterDatabase" localSheetId="0" hidden="1">'附件1（含上半年发行）'!$A$3:$H$32</definedName>
    <definedName name="_xlnm.Print_Area" localSheetId="0">'附件1（含上半年发行）'!$A$1:$H$30</definedName>
    <definedName name="_xlnm.Print_Titles" localSheetId="0">'附件1（含上半年发行）'!$3:$3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<sst xmlns="http://schemas.openxmlformats.org/spreadsheetml/2006/main" count="129" uniqueCount="51">
  <si>
    <t>市本级2024年8月地方政府债券还本付息计划表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</si>
  <si>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</si>
  <si>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</si>
  <si>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</si>
  <si>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</si>
  <si>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</si>
  <si>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</si>
  <si>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</si>
  <si>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</si>
  <si>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</si>
  <si>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2016年福建省政府一般债券（八期）1605499</t>
  </si>
  <si>
    <t>8月</t>
  </si>
  <si>
    <t>1市本级</t>
  </si>
  <si>
    <t>2016年福建省政府专项债券（四期）1605501</t>
  </si>
  <si>
    <t>2015年福建省政府定向承销的置换专项债券（二期）1555012</t>
  </si>
  <si>
    <t>2015年福建省政府定向承销的置换一般债券（四期）1555016</t>
  </si>
  <si>
    <t>2020年福建省政府一般债券（二期）160891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</si>
  <si>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</si>
  <si>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</si>
  <si>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</si>
  <si>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</si>
  <si>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</si>
  <si>
    <t>2022年福建省政府一般债券（一期）</t>
  </si>
  <si>
    <t>10</t>
  </si>
  <si>
    <t>2.96</t>
  </si>
  <si>
    <t>2022年福建省保障性安居工程专项债券（三期）——2022年福建省政府专项债券（三期）</t>
  </si>
  <si>
    <t>2022年福建省保障性安居工程专项债券（四期）——2022年福建省政府专项债券（四期）</t>
  </si>
  <si>
    <t>15</t>
  </si>
  <si>
    <t>3.26</t>
  </si>
  <si>
    <t>2022年福建省交通基础设施专项债券（一期）——2022年福建省政府专项债券（六期）</t>
  </si>
  <si>
    <t>20</t>
  </si>
  <si>
    <t>3.35</t>
  </si>
  <si>
    <t>2022年福建省市政和产业园区基础设施专项债券（二期）——2022年福建省政府专项债券（九期）</t>
  </si>
  <si>
    <t>2022年福建省市政和产业园区基础设施专项债券（三期）——2022年福建省政府专项债券（十期）</t>
  </si>
  <si>
    <t>2022年福建省农林水利专项债券（一期）——2022年福建省政府专项债券（十一期）</t>
  </si>
  <si>
    <t>2022年福建省农林水利专项债券（三期）——2022年福建省政府专项债券（十三期）</t>
  </si>
  <si>
    <t>2022年福建省社会事业专项债券（一期）——2022年福建省政府专项债券（十五期）</t>
  </si>
  <si>
    <t>2022年福建省社会事业专项债券（三期）——2022年福建省政府专项债券（十七期）</t>
  </si>
  <si>
    <t>2022年福建省保障性安居工程专项债券（八期）——2022年福建省政府专项债券（二十期）</t>
  </si>
  <si>
    <t>3.03</t>
  </si>
  <si>
    <t>2022年福建省市政和产业园区基础设施专项债券（四期）——2022年福建省政府专项债券（二十六期）</t>
  </si>
  <si>
    <t>2022年福建省市政和产业园区基础设施专项债券（六期）——2022年福建省政府专项债券（二十八期）</t>
  </si>
  <si>
    <t>3.32</t>
  </si>
  <si>
    <t>2022年福建省农林水利专项债券（五期）——2022年福建省政府专项债券（三十期）</t>
  </si>
  <si>
    <t>2022年福建省社会事业专项债券（五期）——2022年福建省政府专项债券（三十五期）</t>
  </si>
  <si>
    <t>2023年福建省地方政府再融资一般债券（五期）</t>
  </si>
  <si>
    <t>2.67</t>
  </si>
  <si>
    <t>2023年福建省地方政府再融资一般债券（四期）</t>
  </si>
  <si>
    <t>2.3</t>
  </si>
  <si>
    <t>2024年福建省收费公路专项债券（一期）——2024年福建省政府专项债券（一期）</t>
  </si>
  <si>
    <t>2024年福建省高质量发展专项债券（二期）——2024年福建省政府专项债券（三期）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</si>
</sst>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30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indexed="8"/>
      <name val="宋体"/>
      <charset val="1"/>
      <scheme val="minor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仿宋"/>
      <charset val="1"/>
    </font>
    <font>
      <sz val="10"/>
      <color indexed="8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49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pane ySplit="3" topLeftCell="A4" activePane="bottomLeft" state="frozen"/>
      <selection/>
      <selection pane="bottomLeft" activeCell="A1" sqref="A1:H1"/>
    </sheetView>
  </sheetViews>
  <sheetFormatPr defaultColWidth="9" defaultRowHeight="25" customHeight="1" outlineLevelCol="7"/>
  <cols>
    <col min="1" max="1" width="44.125" style="5" customWidth="1"/>
    <col min="2" max="2" width="8.525" style="6" customWidth="1"/>
    <col min="3" max="3" width="8.375" style="6" customWidth="1"/>
    <col min="4" max="4" width="16.025" style="7" customWidth="1"/>
    <col min="5" max="5" width="5.43333333333333" style="8" customWidth="1"/>
    <col min="6" max="6" width="6.75833333333333" style="6" customWidth="1"/>
    <col min="7" max="7" width="15.1416666666667" style="7" customWidth="1"/>
    <col min="8" max="8" width="15.2833333333333" style="7" customWidth="1"/>
    <col min="9" max="9" width="12.625" style="3"/>
    <col min="10" max="16384" width="9" style="3"/>
  </cols>
  <sheetData>
    <row r="1" s="1" customFormat="1" ht="20.25" spans="1:8">
      <c r="A1" s="9" t="s">
        <v>0</v>
      </c>
      <c r="B1" s="9"/>
      <c r="C1" s="9"/>
      <c r="D1" s="10"/>
      <c r="E1" s="11"/>
      <c r="F1" s="9"/>
      <c r="G1" s="10"/>
      <c r="H1" s="10"/>
    </row>
    <row r="2" s="1" customFormat="1" ht="24" customHeight="1" spans="1:8">
      <c r="A2" s="5"/>
      <c r="B2" s="6"/>
      <c r="C2" s="6"/>
      <c r="D2" s="12"/>
      <c r="E2" s="8"/>
      <c r="F2" s="6"/>
      <c r="G2" s="12"/>
      <c r="H2" s="13" t="s">
        <v>1</v>
      </c>
    </row>
    <row r="3" s="2" customFormat="1" ht="4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4" t="s">
        <v>7</v>
      </c>
      <c r="G3" s="15" t="s">
        <v>8</v>
      </c>
      <c r="H3" s="15" t="s">
        <v>9</v>
      </c>
    </row>
    <row r="4" s="3" customFormat="1" customHeight="1" spans="1:8">
      <c r="A4" s="17" t="s">
        <v>10</v>
      </c>
      <c r="B4" s="18" t="s">
        <v>11</v>
      </c>
      <c r="C4" s="19" t="s">
        <v>12</v>
      </c>
      <c r="D4" s="20">
        <f>364200000-90000000-15000000</f>
        <v>259200000</v>
      </c>
      <c r="E4" s="21">
        <v>10</v>
      </c>
      <c r="F4" s="22">
        <v>2.87</v>
      </c>
      <c r="G4" s="23"/>
      <c r="H4" s="23">
        <f>D4*F4/100/2</f>
        <v>3719520</v>
      </c>
    </row>
    <row r="5" s="3" customFormat="1" customHeight="1" spans="1:8">
      <c r="A5" s="17" t="s">
        <v>13</v>
      </c>
      <c r="B5" s="18" t="s">
        <v>11</v>
      </c>
      <c r="C5" s="19" t="s">
        <v>12</v>
      </c>
      <c r="D5" s="20">
        <f>535000000-400000000</f>
        <v>135000000</v>
      </c>
      <c r="E5" s="21">
        <v>10</v>
      </c>
      <c r="F5" s="22">
        <v>2.8</v>
      </c>
      <c r="G5" s="23"/>
      <c r="H5" s="23">
        <f>D5*F5/100/2</f>
        <v>1890000</v>
      </c>
    </row>
    <row r="6" s="3" customFormat="1" customHeight="1" spans="1:8">
      <c r="A6" s="17" t="s">
        <v>14</v>
      </c>
      <c r="B6" s="18" t="s">
        <v>11</v>
      </c>
      <c r="C6" s="19" t="s">
        <v>12</v>
      </c>
      <c r="D6" s="23">
        <v>0</v>
      </c>
      <c r="E6" s="21">
        <v>10</v>
      </c>
      <c r="F6" s="22">
        <v>4.03</v>
      </c>
      <c r="G6" s="23"/>
      <c r="H6" s="23">
        <f>D6*F6/100/2</f>
        <v>0</v>
      </c>
    </row>
    <row r="7" s="3" customFormat="1" customHeight="1" spans="1:8">
      <c r="A7" s="17" t="s">
        <v>15</v>
      </c>
      <c r="B7" s="18" t="s">
        <v>11</v>
      </c>
      <c r="C7" s="19" t="s">
        <v>12</v>
      </c>
      <c r="D7" s="23">
        <v>0</v>
      </c>
      <c r="E7" s="21">
        <v>10</v>
      </c>
      <c r="F7" s="22">
        <v>4.03</v>
      </c>
      <c r="G7" s="23"/>
      <c r="H7" s="23">
        <f>D7*F7/100/2</f>
        <v>0</v>
      </c>
    </row>
    <row r="8" s="3" customFormat="1" customHeight="1" spans="1:8">
      <c r="A8" s="24" t="s">
        <v>16</v>
      </c>
      <c r="B8" s="18" t="s">
        <v>11</v>
      </c>
      <c r="C8" s="19" t="s">
        <v>12</v>
      </c>
      <c r="D8" s="23">
        <v>0</v>
      </c>
      <c r="E8" s="21">
        <v>7</v>
      </c>
      <c r="F8" s="19">
        <v>3.31</v>
      </c>
      <c r="G8" s="23"/>
      <c r="H8" s="23">
        <v>0</v>
      </c>
    </row>
    <row r="9" s="3" customFormat="1" customHeight="1" spans="1:8">
      <c r="A9" s="24" t="s">
        <v>17</v>
      </c>
      <c r="B9" s="18" t="s">
        <v>11</v>
      </c>
      <c r="C9" s="19" t="s">
        <v>12</v>
      </c>
      <c r="D9" s="23">
        <v>42740000</v>
      </c>
      <c r="E9" s="21">
        <v>10</v>
      </c>
      <c r="F9" s="19">
        <v>3.26</v>
      </c>
      <c r="G9" s="23"/>
      <c r="H9" s="23">
        <f>D9*F9/200</f>
        <v>696662</v>
      </c>
    </row>
    <row r="10" s="3" customFormat="1" customHeight="1" spans="1:8">
      <c r="A10" s="24" t="s">
        <v>18</v>
      </c>
      <c r="B10" s="18" t="s">
        <v>11</v>
      </c>
      <c r="C10" s="19" t="s">
        <v>12</v>
      </c>
      <c r="D10" s="23">
        <v>42730000</v>
      </c>
      <c r="E10" s="21">
        <v>15</v>
      </c>
      <c r="F10" s="19">
        <v>3.73</v>
      </c>
      <c r="G10" s="23"/>
      <c r="H10" s="23">
        <f>D10*F10/200</f>
        <v>796914.5</v>
      </c>
    </row>
    <row r="11" s="3" customFormat="1" customHeight="1" spans="1:8">
      <c r="A11" s="17" t="s">
        <v>19</v>
      </c>
      <c r="B11" s="18" t="s">
        <v>11</v>
      </c>
      <c r="C11" s="25" t="s">
        <v>12</v>
      </c>
      <c r="D11" s="20">
        <f>135000000-20000000</f>
        <v>115000000</v>
      </c>
      <c r="E11" s="21">
        <v>10</v>
      </c>
      <c r="F11" s="19">
        <v>3.06</v>
      </c>
      <c r="G11" s="23"/>
      <c r="H11" s="23">
        <f>D11*F11/200</f>
        <v>1759500</v>
      </c>
    </row>
    <row r="12" s="3" customFormat="1" customHeight="1" spans="1:8">
      <c r="A12" s="24" t="s">
        <v>20</v>
      </c>
      <c r="B12" s="18" t="s">
        <v>11</v>
      </c>
      <c r="C12" s="19" t="s">
        <v>12</v>
      </c>
      <c r="D12" s="23">
        <v>110430000</v>
      </c>
      <c r="E12" s="21">
        <v>15</v>
      </c>
      <c r="F12" s="19">
        <v>3.76</v>
      </c>
      <c r="G12" s="23"/>
      <c r="H12" s="23">
        <f>D12*F12/200</f>
        <v>2076084</v>
      </c>
    </row>
    <row r="13" s="3" customFormat="1" customHeight="1" spans="1:8">
      <c r="A13" s="24" t="s">
        <v>21</v>
      </c>
      <c r="B13" s="18" t="s">
        <v>11</v>
      </c>
      <c r="C13" s="19" t="s">
        <v>12</v>
      </c>
      <c r="D13" s="20">
        <f>549750000-26250000</f>
        <v>523500000</v>
      </c>
      <c r="E13" s="21">
        <v>15</v>
      </c>
      <c r="F13" s="19">
        <v>3.76</v>
      </c>
      <c r="G13" s="23"/>
      <c r="H13" s="23">
        <f>D13*F13/200</f>
        <v>9841800</v>
      </c>
    </row>
    <row r="14" s="3" customFormat="1" customHeight="1" spans="1:8">
      <c r="A14" s="17" t="s">
        <v>22</v>
      </c>
      <c r="B14" s="18" t="s">
        <v>11</v>
      </c>
      <c r="C14" s="19" t="s">
        <v>12</v>
      </c>
      <c r="D14" s="23">
        <v>120700000</v>
      </c>
      <c r="E14" s="26" t="s">
        <v>23</v>
      </c>
      <c r="F14" s="18" t="s">
        <v>24</v>
      </c>
      <c r="G14" s="23"/>
      <c r="H14" s="23">
        <f>D14*F14/200</f>
        <v>1786360</v>
      </c>
    </row>
    <row r="15" s="3" customFormat="1" customHeight="1" spans="1:8">
      <c r="A15" s="17" t="s">
        <v>25</v>
      </c>
      <c r="B15" s="18" t="s">
        <v>11</v>
      </c>
      <c r="C15" s="19" t="s">
        <v>12</v>
      </c>
      <c r="D15" s="23">
        <v>230000000</v>
      </c>
      <c r="E15" s="26" t="s">
        <v>23</v>
      </c>
      <c r="F15" s="18" t="s">
        <v>24</v>
      </c>
      <c r="G15" s="23"/>
      <c r="H15" s="23">
        <f>D15*F15/200</f>
        <v>3404000</v>
      </c>
    </row>
    <row r="16" s="3" customFormat="1" customHeight="1" spans="1:8">
      <c r="A16" s="17" t="s">
        <v>26</v>
      </c>
      <c r="B16" s="18" t="s">
        <v>11</v>
      </c>
      <c r="C16" s="19" t="s">
        <v>12</v>
      </c>
      <c r="D16" s="23">
        <v>0</v>
      </c>
      <c r="E16" s="26" t="s">
        <v>27</v>
      </c>
      <c r="F16" s="18" t="s">
        <v>28</v>
      </c>
      <c r="G16" s="23"/>
      <c r="H16" s="23">
        <f>D16*F16/200</f>
        <v>0</v>
      </c>
    </row>
    <row r="17" s="3" customFormat="1" customHeight="1" spans="1:8">
      <c r="A17" s="17" t="s">
        <v>29</v>
      </c>
      <c r="B17" s="18" t="s">
        <v>11</v>
      </c>
      <c r="C17" s="19" t="s">
        <v>12</v>
      </c>
      <c r="D17" s="23">
        <v>75910000</v>
      </c>
      <c r="E17" s="26" t="s">
        <v>30</v>
      </c>
      <c r="F17" s="18" t="s">
        <v>31</v>
      </c>
      <c r="G17" s="23"/>
      <c r="H17" s="23">
        <f>D17*F17/200</f>
        <v>1271492.5</v>
      </c>
    </row>
    <row r="18" s="3" customFormat="1" customHeight="1" spans="1:8">
      <c r="A18" s="17" t="s">
        <v>32</v>
      </c>
      <c r="B18" s="18" t="s">
        <v>11</v>
      </c>
      <c r="C18" s="19" t="s">
        <v>12</v>
      </c>
      <c r="D18" s="23">
        <v>0</v>
      </c>
      <c r="E18" s="26" t="s">
        <v>27</v>
      </c>
      <c r="F18" s="18" t="s">
        <v>28</v>
      </c>
      <c r="G18" s="23"/>
      <c r="H18" s="23">
        <f>D18*F18/200</f>
        <v>0</v>
      </c>
    </row>
    <row r="19" s="3" customFormat="1" customHeight="1" spans="1:8">
      <c r="A19" s="17" t="s">
        <v>33</v>
      </c>
      <c r="B19" s="18" t="s">
        <v>11</v>
      </c>
      <c r="C19" s="19" t="s">
        <v>12</v>
      </c>
      <c r="D19" s="23">
        <v>0</v>
      </c>
      <c r="E19" s="26" t="s">
        <v>30</v>
      </c>
      <c r="F19" s="18" t="s">
        <v>31</v>
      </c>
      <c r="G19" s="23"/>
      <c r="H19" s="23">
        <f>D19*F19/200</f>
        <v>0</v>
      </c>
    </row>
    <row r="20" s="3" customFormat="1" customHeight="1" spans="1:8">
      <c r="A20" s="17" t="s">
        <v>34</v>
      </c>
      <c r="B20" s="18" t="s">
        <v>11</v>
      </c>
      <c r="C20" s="19" t="s">
        <v>12</v>
      </c>
      <c r="D20" s="23">
        <v>50000000</v>
      </c>
      <c r="E20" s="26" t="s">
        <v>23</v>
      </c>
      <c r="F20" s="18" t="s">
        <v>24</v>
      </c>
      <c r="G20" s="23"/>
      <c r="H20" s="23">
        <f>D20*F20/200</f>
        <v>740000</v>
      </c>
    </row>
    <row r="21" s="3" customFormat="1" customHeight="1" spans="1:8">
      <c r="A21" s="17" t="s">
        <v>35</v>
      </c>
      <c r="B21" s="18" t="s">
        <v>11</v>
      </c>
      <c r="C21" s="19" t="s">
        <v>12</v>
      </c>
      <c r="D21" s="23">
        <v>1510000000</v>
      </c>
      <c r="E21" s="26" t="s">
        <v>30</v>
      </c>
      <c r="F21" s="18" t="s">
        <v>31</v>
      </c>
      <c r="G21" s="23"/>
      <c r="H21" s="23">
        <f>D21*F21/200</f>
        <v>25292500</v>
      </c>
    </row>
    <row r="22" s="3" customFormat="1" customHeight="1" spans="1:8">
      <c r="A22" s="17" t="s">
        <v>36</v>
      </c>
      <c r="B22" s="18" t="s">
        <v>11</v>
      </c>
      <c r="C22" s="19" t="s">
        <v>12</v>
      </c>
      <c r="D22" s="23">
        <v>29000000</v>
      </c>
      <c r="E22" s="26" t="s">
        <v>23</v>
      </c>
      <c r="F22" s="18" t="s">
        <v>24</v>
      </c>
      <c r="G22" s="23"/>
      <c r="H22" s="23">
        <f>D22*F22/200</f>
        <v>429200</v>
      </c>
    </row>
    <row r="23" s="3" customFormat="1" customHeight="1" spans="1:8">
      <c r="A23" s="17" t="s">
        <v>37</v>
      </c>
      <c r="B23" s="18" t="s">
        <v>11</v>
      </c>
      <c r="C23" s="19" t="s">
        <v>12</v>
      </c>
      <c r="D23" s="23">
        <v>220000000</v>
      </c>
      <c r="E23" s="26" t="s">
        <v>30</v>
      </c>
      <c r="F23" s="18" t="s">
        <v>31</v>
      </c>
      <c r="G23" s="23"/>
      <c r="H23" s="23">
        <f>D23*F23/200</f>
        <v>3685000</v>
      </c>
    </row>
    <row r="24" s="3" customFormat="1" customHeight="1" spans="1:8">
      <c r="A24" s="17" t="s">
        <v>38</v>
      </c>
      <c r="B24" s="18" t="s">
        <v>11</v>
      </c>
      <c r="C24" s="19" t="s">
        <v>12</v>
      </c>
      <c r="D24" s="23">
        <v>0</v>
      </c>
      <c r="E24" s="26" t="s">
        <v>23</v>
      </c>
      <c r="F24" s="18" t="s">
        <v>39</v>
      </c>
      <c r="G24" s="23"/>
      <c r="H24" s="23">
        <f>D24*F24/200</f>
        <v>0</v>
      </c>
    </row>
    <row r="25" s="3" customFormat="1" customHeight="1" spans="1:8">
      <c r="A25" s="17" t="s">
        <v>40</v>
      </c>
      <c r="B25" s="18" t="s">
        <v>11</v>
      </c>
      <c r="C25" s="19" t="s">
        <v>12</v>
      </c>
      <c r="D25" s="23">
        <v>0</v>
      </c>
      <c r="E25" s="26" t="s">
        <v>23</v>
      </c>
      <c r="F25" s="18" t="s">
        <v>39</v>
      </c>
      <c r="G25" s="23"/>
      <c r="H25" s="23">
        <f>D25*F25/200</f>
        <v>0</v>
      </c>
    </row>
    <row r="26" s="3" customFormat="1" customHeight="1" spans="1:8">
      <c r="A26" s="17" t="s">
        <v>41</v>
      </c>
      <c r="B26" s="18" t="s">
        <v>11</v>
      </c>
      <c r="C26" s="19" t="s">
        <v>12</v>
      </c>
      <c r="D26" s="20">
        <f>200000000-200000000</f>
        <v>0</v>
      </c>
      <c r="E26" s="26" t="s">
        <v>30</v>
      </c>
      <c r="F26" s="18" t="s">
        <v>42</v>
      </c>
      <c r="G26" s="23"/>
      <c r="H26" s="23">
        <f>D26*F26/200</f>
        <v>0</v>
      </c>
    </row>
    <row r="27" s="3" customFormat="1" customHeight="1" spans="1:8">
      <c r="A27" s="17" t="s">
        <v>43</v>
      </c>
      <c r="B27" s="18" t="s">
        <v>11</v>
      </c>
      <c r="C27" s="19" t="s">
        <v>12</v>
      </c>
      <c r="D27" s="23">
        <v>1350000000</v>
      </c>
      <c r="E27" s="26" t="s">
        <v>30</v>
      </c>
      <c r="F27" s="18" t="s">
        <v>42</v>
      </c>
      <c r="G27" s="23"/>
      <c r="H27" s="23">
        <f>D27*F27/200</f>
        <v>22410000</v>
      </c>
    </row>
    <row r="28" s="3" customFormat="1" customHeight="1" spans="1:8">
      <c r="A28" s="17" t="s">
        <v>44</v>
      </c>
      <c r="B28" s="18" t="s">
        <v>11</v>
      </c>
      <c r="C28" s="19" t="s">
        <v>12</v>
      </c>
      <c r="D28" s="23">
        <v>0</v>
      </c>
      <c r="E28" s="26" t="s">
        <v>27</v>
      </c>
      <c r="F28" s="18" t="s">
        <v>28</v>
      </c>
      <c r="G28" s="23"/>
      <c r="H28" s="23">
        <f>D28*F28/200</f>
        <v>0</v>
      </c>
    </row>
    <row r="29" s="3" customFormat="1" customHeight="1" spans="1:8">
      <c r="A29" s="17" t="s">
        <v>45</v>
      </c>
      <c r="B29" s="18" t="s">
        <v>11</v>
      </c>
      <c r="C29" s="18" t="s">
        <v>12</v>
      </c>
      <c r="D29" s="27">
        <f>334740000-60540000-15000000</f>
        <v>259200000</v>
      </c>
      <c r="E29" s="28">
        <v>7</v>
      </c>
      <c r="F29" s="29" t="s">
        <v>46</v>
      </c>
      <c r="G29" s="30"/>
      <c r="H29" s="31">
        <f>D29*F29/100</f>
        <v>6920640</v>
      </c>
    </row>
    <row r="30" s="3" customFormat="1" customHeight="1" spans="1:8">
      <c r="A30" s="17" t="s">
        <v>47</v>
      </c>
      <c r="B30" s="18" t="s">
        <v>11</v>
      </c>
      <c r="C30" s="18" t="s">
        <v>12</v>
      </c>
      <c r="D30" s="27">
        <f>23160000-23160000</f>
        <v>0</v>
      </c>
      <c r="E30" s="28">
        <v>3</v>
      </c>
      <c r="F30" s="29" t="s">
        <v>48</v>
      </c>
      <c r="G30" s="30"/>
      <c r="H30" s="31">
        <f>D30*F30/100</f>
        <v>0</v>
      </c>
    </row>
    <row r="31" s="4" customFormat="1" ht="26" customHeight="1" spans="1:8">
      <c r="A31" s="32" t="s">
        <v>49</v>
      </c>
      <c r="B31" s="33" t="s">
        <v>11</v>
      </c>
      <c r="C31" s="33" t="s">
        <v>12</v>
      </c>
      <c r="D31" s="34">
        <v>35000000</v>
      </c>
      <c r="E31" s="35">
        <v>15</v>
      </c>
      <c r="F31" s="36">
        <v>0.0262</v>
      </c>
      <c r="G31" s="36"/>
      <c r="H31" s="37">
        <f>D31*F31/2</f>
        <v>458500</v>
      </c>
    </row>
    <row r="32" s="4" customFormat="1" ht="26" customHeight="1" spans="1:8">
      <c r="A32" s="32" t="s">
        <v>50</v>
      </c>
      <c r="B32" s="33" t="s">
        <v>11</v>
      </c>
      <c r="C32" s="33" t="s">
        <v>12</v>
      </c>
      <c r="D32" s="34">
        <v>70000000</v>
      </c>
      <c r="E32" s="35">
        <v>10</v>
      </c>
      <c r="F32" s="36">
        <v>0.0245</v>
      </c>
      <c r="G32" s="36"/>
      <c r="H32" s="37">
        <f>D32*F32/2</f>
        <v>857500</v>
      </c>
    </row>
  </sheetData>
  <autoFilter xmlns:etc="http://www.wps.cn/officeDocument/2017/etCustomData" ref="A3:H32" etc:filterBottomFollowUsedRange="0">
    <extLst/>
  </autoFilter>
  <mergeCells count="1">
    <mergeCell ref="A1:H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附件1（含上半年发行）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2024-10-23T00:52:00Z</dcterms:created>
  <dcterms:modified xsi:type="dcterms:W3CDTF">2024-10-23T00:55:44Z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58191C79CB994BDABC37B1AFFCD6D9B5_13</vt:lpwstr>
  </property>
  <property fmtid="{D5CDD505-2E9C-101B-9397-08002B2CF9AE}" pid="3" name="KSOProductBuildVer">
    <vt:lpwstr>2052-12.1.0.18276</vt:lpwstr>
  </property>
</Properties>
</file>