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附件1!$A$3:$H$39</definedName>
    <definedName name="_xlnm.Print_Area" localSheetId="0">附件1!$A$1:$H$39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<sst xmlns="http://schemas.openxmlformats.org/spreadsheetml/2006/main" count="151" uniqueCount="66">
  <si>
    <t>市本级2024年6月地方政府债券还本付息计划表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</si>
  <si>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</si>
  <si>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</si>
  <si>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</si>
  <si>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</si>
  <si>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</si>
  <si>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</si>
  <si>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</si>
  <si>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</si>
  <si>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</si>
  <si>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2017年福建省政府一般债券（三期）1705155</t>
  </si>
  <si>
    <t>6月</t>
  </si>
  <si>
    <t>1市本级</t>
  </si>
  <si>
    <t>2017年福建省政府一般债券（四期）1705156</t>
  </si>
  <si>
    <t>2017年福建省政府专项债券（二期）1705158</t>
  </si>
  <si>
    <t>2017年福建省政府专项债券（三期）1705159</t>
  </si>
  <si>
    <t>2017年福建省政府定向承销的置换一般债券（三期）1706146</t>
  </si>
  <si>
    <t>2017年福建省政府定向承销的置换一般债券（四期）1706147</t>
  </si>
  <si>
    <t>2017年福建省政府定向承销的置换专项债券（二期）1706149</t>
  </si>
  <si>
    <t>2017年福建省政府定向承销的置换专项债券（三期）1706150</t>
  </si>
  <si>
    <t>2021年福建省政府一般债券（一期）173679，21福建05  新增</t>
  </si>
  <si>
    <t>3.34</t>
  </si>
  <si>
    <t>2021年福建省政府一般债券（二期），173680，21福建06 新增</t>
  </si>
  <si>
    <t>2021年福建省保障性安居工程专项债券（二期）——2021年福建省政府专项债券（二期），173682，21福建08  新增</t>
  </si>
  <si>
    <t>2021年福建省保障性安居工程专项债券（三期）——2021年福建省政府专项债券（三期），173683，21福建09  新增</t>
  </si>
  <si>
    <t>2021年福建省市政和产业园区基础设施专项债券（三期）——2021年福建省政府专项债券（十期），173690，21福建16，新增</t>
  </si>
  <si>
    <t>3.83</t>
  </si>
  <si>
    <t>2021年福建省生态环保水利专项债券（一期）——2021年福建省政府专项债券（十一期），173691，21福建17，新增</t>
  </si>
  <si>
    <t>2021年福建省社会事业专项债券（三期）——2021年福建省政府专项债券（十四期），173694，21福建20，新增</t>
  </si>
  <si>
    <t>2016年福建省政府定向承销的置换一般债券（四期）1606206</t>
  </si>
  <si>
    <t>2016年福建省政府定向承销的置换专项债券（二期）1606208</t>
  </si>
  <si>
    <t>2016年福建省政府一般债券（四期）1605335</t>
  </si>
  <si>
    <t>2016年福建省政府专项债券（二期）1605337</t>
  </si>
  <si>
    <t>2019年福建省政府一般债券（五期）1905227</t>
  </si>
  <si>
    <t>2022年福建省政府一般债券（三期）</t>
  </si>
  <si>
    <t>2.88</t>
  </si>
  <si>
    <t>2022年福建省政府一般债券（四期）</t>
  </si>
  <si>
    <t>15</t>
  </si>
  <si>
    <t>3.16</t>
  </si>
  <si>
    <t>2022年福建省收费公路专项债券（三期）——2022年福建省政府专项债券（三十七期）</t>
  </si>
  <si>
    <t>2022年福建省高质量发展专项债券（一期）——2022年福建省政府专项债券（三十八期）</t>
  </si>
  <si>
    <t>2.68</t>
  </si>
  <si>
    <t>2022年福建省高质量发展专项债券（二期）——2022年福建省政府专项债券（三十九期）</t>
  </si>
  <si>
    <t>2022年福建省高质量发展专项债券（三期）——2022年福建省政府专项债券（四十期）</t>
  </si>
  <si>
    <t>10</t>
  </si>
  <si>
    <t>2.86</t>
  </si>
  <si>
    <t>2022年福建省高质量发展专项债券（四期）——2022年福建省政府专项债券（四十一期）</t>
  </si>
  <si>
    <t>2022年福建省高质量发展专项债券（五期）——2022年福建省政府专项债券（四十二期）</t>
  </si>
  <si>
    <t>20</t>
  </si>
  <si>
    <t>3.22</t>
  </si>
  <si>
    <t>2022年福建省政府一般债券（二期）</t>
  </si>
  <si>
    <t>2.56</t>
  </si>
  <si>
    <t>2022年福建省地方政府再融资一般债券（二期）</t>
  </si>
  <si>
    <t>2.92</t>
  </si>
  <si>
    <t>2023年福建省地方政府再融资一般债券 （二期）</t>
  </si>
  <si>
    <t>2.71</t>
  </si>
  <si>
    <t>2023年福建省政府一般债券（二期）</t>
  </si>
  <si>
    <t>2.74</t>
  </si>
  <si>
    <t>2023年福建省高质量发展专项债券（六期）——2023年福建省政府专项债券（八期）</t>
  </si>
  <si>
    <t>2.7</t>
  </si>
  <si>
    <t>2023年福建省高质量发展专项债券（七期）——2023年福建省政府专项债券（九期）</t>
  </si>
  <si>
    <t>2023年福建省高质量发展专项债券（八期）——2023年福建省政府专项债券（十期）</t>
  </si>
  <si>
    <t>2.91</t>
  </si>
  <si>
    <t>2023年福建省高质量发展专项债券（九期）——2023年福建省政府专项债券（十一期）</t>
  </si>
  <si>
    <t>3.01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</si>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</sst>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pane ySplit="3" topLeftCell="A24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16.025" style="7" customWidth="1"/>
    <col min="5" max="5" width="5.43333333333333" style="8" customWidth="1"/>
    <col min="6" max="6" width="6.75833333333333" style="6" customWidth="1"/>
    <col min="7" max="7" width="15.1416666666667" style="7" customWidth="1"/>
    <col min="8" max="8" width="15.2833333333333" style="7" customWidth="1"/>
    <col min="9" max="9" width="12.625" style="3"/>
    <col min="10" max="16384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v>36410000</v>
      </c>
      <c r="E4" s="21">
        <v>7</v>
      </c>
      <c r="F4" s="22">
        <v>4.21</v>
      </c>
      <c r="G4" s="20">
        <v>36410000</v>
      </c>
      <c r="H4" s="20">
        <f>D4*F4/100</f>
        <v>1532861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0">
        <v>36410000</v>
      </c>
      <c r="E5" s="21">
        <v>10</v>
      </c>
      <c r="F5" s="22">
        <v>4.22</v>
      </c>
      <c r="G5" s="20"/>
      <c r="H5" s="20">
        <f>D5*F5/100/2</f>
        <v>768251</v>
      </c>
    </row>
    <row r="6" s="3" customFormat="1" customHeight="1" spans="1:8">
      <c r="A6" s="17" t="s">
        <v>14</v>
      </c>
      <c r="B6" s="18" t="s">
        <v>11</v>
      </c>
      <c r="C6" s="19" t="s">
        <v>12</v>
      </c>
      <c r="D6" s="23">
        <f>380210000-119040000-675000-675000-506250-253125-5625000</f>
        <v>253435625</v>
      </c>
      <c r="E6" s="21">
        <v>7</v>
      </c>
      <c r="F6" s="22">
        <v>4.2</v>
      </c>
      <c r="G6" s="20">
        <v>253435625</v>
      </c>
      <c r="H6" s="20">
        <f>D6*F6/100</f>
        <v>10644296.25</v>
      </c>
    </row>
    <row r="7" s="3" customFormat="1" customHeight="1" spans="1:8">
      <c r="A7" s="17" t="s">
        <v>15</v>
      </c>
      <c r="B7" s="18" t="s">
        <v>11</v>
      </c>
      <c r="C7" s="19" t="s">
        <v>12</v>
      </c>
      <c r="D7" s="23">
        <f>380210000-119040000-675000-675000-506250-253125-5625000</f>
        <v>253435625</v>
      </c>
      <c r="E7" s="21">
        <v>10</v>
      </c>
      <c r="F7" s="22">
        <v>4.25</v>
      </c>
      <c r="G7" s="20"/>
      <c r="H7" s="20">
        <v>5385507.03</v>
      </c>
    </row>
    <row r="8" s="3" customFormat="1" customHeight="1" spans="1:8">
      <c r="A8" s="17" t="s">
        <v>16</v>
      </c>
      <c r="B8" s="18" t="s">
        <v>11</v>
      </c>
      <c r="C8" s="19" t="s">
        <v>12</v>
      </c>
      <c r="D8" s="20">
        <v>53430000</v>
      </c>
      <c r="E8" s="21">
        <v>7</v>
      </c>
      <c r="F8" s="22">
        <v>4.22</v>
      </c>
      <c r="G8" s="20">
        <v>53430000</v>
      </c>
      <c r="H8" s="20">
        <f>D8*F8/100</f>
        <v>2254746</v>
      </c>
    </row>
    <row r="9" s="3" customFormat="1" customHeight="1" spans="1:8">
      <c r="A9" s="17" t="s">
        <v>17</v>
      </c>
      <c r="B9" s="18" t="s">
        <v>11</v>
      </c>
      <c r="C9" s="19" t="s">
        <v>12</v>
      </c>
      <c r="D9" s="20">
        <v>53430000</v>
      </c>
      <c r="E9" s="21">
        <v>10</v>
      </c>
      <c r="F9" s="22">
        <v>4.17</v>
      </c>
      <c r="G9" s="20"/>
      <c r="H9" s="20">
        <f>D9*F9/100/2</f>
        <v>1114015.5</v>
      </c>
    </row>
    <row r="10" s="3" customFormat="1" customHeight="1" spans="1:8">
      <c r="A10" s="17" t="s">
        <v>18</v>
      </c>
      <c r="B10" s="18" t="s">
        <v>11</v>
      </c>
      <c r="C10" s="19" t="s">
        <v>12</v>
      </c>
      <c r="D10" s="23">
        <f>48950000-1650000-1650000-1237500-618750-13750000</f>
        <v>30043750</v>
      </c>
      <c r="E10" s="21">
        <v>7</v>
      </c>
      <c r="F10" s="22">
        <v>4.22</v>
      </c>
      <c r="G10" s="20">
        <v>30043750</v>
      </c>
      <c r="H10" s="20">
        <f>D10*F10/100</f>
        <v>1267846.25</v>
      </c>
    </row>
    <row r="11" s="3" customFormat="1" customHeight="1" spans="1:8">
      <c r="A11" s="17" t="s">
        <v>19</v>
      </c>
      <c r="B11" s="18" t="s">
        <v>11</v>
      </c>
      <c r="C11" s="19" t="s">
        <v>12</v>
      </c>
      <c r="D11" s="23">
        <f>48950000-1650000-1650000-1237500-618750-13750000</f>
        <v>30043750</v>
      </c>
      <c r="E11" s="21">
        <v>10</v>
      </c>
      <c r="F11" s="22">
        <v>4.17</v>
      </c>
      <c r="G11" s="20"/>
      <c r="H11" s="20">
        <v>626412.19</v>
      </c>
    </row>
    <row r="12" s="4" customFormat="1" customHeight="1" spans="1:8">
      <c r="A12" s="17" t="s">
        <v>20</v>
      </c>
      <c r="B12" s="18" t="s">
        <v>11</v>
      </c>
      <c r="C12" s="19" t="s">
        <v>12</v>
      </c>
      <c r="D12" s="20">
        <v>91970000</v>
      </c>
      <c r="E12" s="24">
        <v>7</v>
      </c>
      <c r="F12" s="18" t="s">
        <v>21</v>
      </c>
      <c r="G12" s="25"/>
      <c r="H12" s="25">
        <f>D12*F12/100</f>
        <v>3071798</v>
      </c>
    </row>
    <row r="13" s="4" customFormat="1" customHeight="1" spans="1:8">
      <c r="A13" s="17" t="s">
        <v>22</v>
      </c>
      <c r="B13" s="18" t="s">
        <v>11</v>
      </c>
      <c r="C13" s="19" t="s">
        <v>12</v>
      </c>
      <c r="D13" s="20">
        <v>61310000</v>
      </c>
      <c r="E13" s="24">
        <v>10</v>
      </c>
      <c r="F13" s="18" t="s">
        <v>21</v>
      </c>
      <c r="G13" s="25"/>
      <c r="H13" s="25">
        <f>D13*F13/200</f>
        <v>1023877</v>
      </c>
    </row>
    <row r="14" s="4" customFormat="1" customHeight="1" spans="1:8">
      <c r="A14" s="17" t="s">
        <v>23</v>
      </c>
      <c r="B14" s="18" t="s">
        <v>11</v>
      </c>
      <c r="C14" s="19" t="s">
        <v>12</v>
      </c>
      <c r="D14" s="20">
        <v>0</v>
      </c>
      <c r="E14" s="24">
        <v>7</v>
      </c>
      <c r="F14" s="18" t="s">
        <v>21</v>
      </c>
      <c r="G14" s="25"/>
      <c r="H14" s="25">
        <f>D14*F14/100</f>
        <v>0</v>
      </c>
    </row>
    <row r="15" s="4" customFormat="1" customHeight="1" spans="1:8">
      <c r="A15" s="17" t="s">
        <v>24</v>
      </c>
      <c r="B15" s="18" t="s">
        <v>11</v>
      </c>
      <c r="C15" s="19" t="s">
        <v>12</v>
      </c>
      <c r="D15" s="20">
        <v>0</v>
      </c>
      <c r="E15" s="24">
        <v>10</v>
      </c>
      <c r="F15" s="18" t="s">
        <v>21</v>
      </c>
      <c r="G15" s="25"/>
      <c r="H15" s="25">
        <f>D15*F15/200</f>
        <v>0</v>
      </c>
    </row>
    <row r="16" s="4" customFormat="1" customHeight="1" spans="1:8">
      <c r="A16" s="17" t="s">
        <v>25</v>
      </c>
      <c r="B16" s="18" t="s">
        <v>11</v>
      </c>
      <c r="C16" s="19" t="s">
        <v>12</v>
      </c>
      <c r="D16" s="23">
        <f>1039640000-1039640000</f>
        <v>0</v>
      </c>
      <c r="E16" s="24">
        <v>20</v>
      </c>
      <c r="F16" s="18" t="s">
        <v>26</v>
      </c>
      <c r="G16" s="25"/>
      <c r="H16" s="25">
        <f>D16*F16/200</f>
        <v>0</v>
      </c>
    </row>
    <row r="17" s="4" customFormat="1" customHeight="1" spans="1:8">
      <c r="A17" s="17" t="s">
        <v>27</v>
      </c>
      <c r="B17" s="18" t="s">
        <v>11</v>
      </c>
      <c r="C17" s="19" t="s">
        <v>12</v>
      </c>
      <c r="D17" s="23">
        <f>110000000-110000000</f>
        <v>0</v>
      </c>
      <c r="E17" s="24">
        <v>20</v>
      </c>
      <c r="F17" s="18" t="s">
        <v>26</v>
      </c>
      <c r="G17" s="25"/>
      <c r="H17" s="25">
        <f>D17*F17/200</f>
        <v>0</v>
      </c>
    </row>
    <row r="18" s="4" customFormat="1" customHeight="1" spans="1:8">
      <c r="A18" s="17" t="s">
        <v>28</v>
      </c>
      <c r="B18" s="18" t="s">
        <v>11</v>
      </c>
      <c r="C18" s="19" t="s">
        <v>12</v>
      </c>
      <c r="D18" s="20">
        <v>200000000</v>
      </c>
      <c r="E18" s="24">
        <v>20</v>
      </c>
      <c r="F18" s="18" t="s">
        <v>26</v>
      </c>
      <c r="G18" s="25"/>
      <c r="H18" s="25">
        <f>D18*F18/200</f>
        <v>3830000</v>
      </c>
    </row>
    <row r="19" s="3" customFormat="1" customHeight="1" spans="1:8">
      <c r="A19" s="17" t="s">
        <v>29</v>
      </c>
      <c r="B19" s="18" t="s">
        <v>11</v>
      </c>
      <c r="C19" s="19" t="s">
        <v>12</v>
      </c>
      <c r="D19" s="20">
        <v>9000000</v>
      </c>
      <c r="E19" s="21">
        <v>10</v>
      </c>
      <c r="F19" s="22">
        <v>3.46</v>
      </c>
      <c r="G19" s="20"/>
      <c r="H19" s="20">
        <f>D19*F19/100/2</f>
        <v>155700</v>
      </c>
    </row>
    <row r="20" s="3" customFormat="1" customHeight="1" spans="1:8">
      <c r="A20" s="17" t="s">
        <v>30</v>
      </c>
      <c r="B20" s="18" t="s">
        <v>11</v>
      </c>
      <c r="C20" s="19" t="s">
        <v>12</v>
      </c>
      <c r="D20" s="20">
        <v>0</v>
      </c>
      <c r="E20" s="21">
        <v>10</v>
      </c>
      <c r="F20" s="22">
        <v>3.46</v>
      </c>
      <c r="G20" s="20"/>
      <c r="H20" s="20">
        <f>D20*F20/100/2</f>
        <v>0</v>
      </c>
    </row>
    <row r="21" s="3" customFormat="1" customHeight="1" spans="1:8">
      <c r="A21" s="17" t="s">
        <v>31</v>
      </c>
      <c r="B21" s="18" t="s">
        <v>11</v>
      </c>
      <c r="C21" s="19" t="s">
        <v>12</v>
      </c>
      <c r="D21" s="20">
        <v>52380000</v>
      </c>
      <c r="E21" s="21">
        <v>10</v>
      </c>
      <c r="F21" s="22">
        <v>3.17</v>
      </c>
      <c r="G21" s="20"/>
      <c r="H21" s="20">
        <f>D21*F21/100/2</f>
        <v>830223</v>
      </c>
    </row>
    <row r="22" s="3" customFormat="1" customHeight="1" spans="1:8">
      <c r="A22" s="17" t="s">
        <v>32</v>
      </c>
      <c r="B22" s="18" t="s">
        <v>11</v>
      </c>
      <c r="C22" s="19" t="s">
        <v>12</v>
      </c>
      <c r="D22" s="20">
        <v>739550000</v>
      </c>
      <c r="E22" s="21">
        <v>10</v>
      </c>
      <c r="F22" s="22">
        <v>3.17</v>
      </c>
      <c r="G22" s="20"/>
      <c r="H22" s="20">
        <f>D22*F22/100/2</f>
        <v>11721867.5</v>
      </c>
    </row>
    <row r="23" s="3" customFormat="1" customHeight="1" spans="1:8">
      <c r="A23" s="26" t="s">
        <v>33</v>
      </c>
      <c r="B23" s="18" t="s">
        <v>11</v>
      </c>
      <c r="C23" s="19" t="s">
        <v>12</v>
      </c>
      <c r="D23" s="20">
        <v>33410000</v>
      </c>
      <c r="E23" s="21">
        <v>30</v>
      </c>
      <c r="F23" s="22">
        <v>4.1</v>
      </c>
      <c r="G23" s="20"/>
      <c r="H23" s="20">
        <f>D23*F23/100/2</f>
        <v>684905</v>
      </c>
    </row>
    <row r="24" s="3" customFormat="1" customHeight="1" spans="1:8">
      <c r="A24" s="17" t="s">
        <v>34</v>
      </c>
      <c r="B24" s="18" t="s">
        <v>11</v>
      </c>
      <c r="C24" s="19" t="s">
        <v>12</v>
      </c>
      <c r="D24" s="20">
        <v>60000000</v>
      </c>
      <c r="E24" s="24">
        <v>7</v>
      </c>
      <c r="F24" s="18" t="s">
        <v>35</v>
      </c>
      <c r="G24" s="20"/>
      <c r="H24" s="20">
        <f>D24*F24/100</f>
        <v>1728000</v>
      </c>
    </row>
    <row r="25" s="3" customFormat="1" customHeight="1" spans="1:8">
      <c r="A25" s="17" t="s">
        <v>36</v>
      </c>
      <c r="B25" s="18" t="s">
        <v>11</v>
      </c>
      <c r="C25" s="19" t="s">
        <v>12</v>
      </c>
      <c r="D25" s="20">
        <v>53000000</v>
      </c>
      <c r="E25" s="24" t="s">
        <v>37</v>
      </c>
      <c r="F25" s="18" t="s">
        <v>38</v>
      </c>
      <c r="G25" s="20"/>
      <c r="H25" s="20">
        <f>D25*F25/200</f>
        <v>837400</v>
      </c>
    </row>
    <row r="26" s="3" customFormat="1" customHeight="1" spans="1:8">
      <c r="A26" s="17" t="s">
        <v>39</v>
      </c>
      <c r="B26" s="18" t="s">
        <v>11</v>
      </c>
      <c r="C26" s="19" t="s">
        <v>12</v>
      </c>
      <c r="D26" s="20">
        <v>0</v>
      </c>
      <c r="E26" s="24" t="s">
        <v>37</v>
      </c>
      <c r="F26" s="18" t="s">
        <v>38</v>
      </c>
      <c r="G26" s="20"/>
      <c r="H26" s="20">
        <f>D26*F26/200</f>
        <v>0</v>
      </c>
    </row>
    <row r="27" s="3" customFormat="1" customHeight="1" spans="1:8">
      <c r="A27" s="17" t="s">
        <v>40</v>
      </c>
      <c r="B27" s="18" t="s">
        <v>11</v>
      </c>
      <c r="C27" s="19" t="s">
        <v>12</v>
      </c>
      <c r="D27" s="20">
        <v>0</v>
      </c>
      <c r="E27" s="24">
        <v>5</v>
      </c>
      <c r="F27" s="18" t="s">
        <v>41</v>
      </c>
      <c r="G27" s="20"/>
      <c r="H27" s="20">
        <f>D27*F27/100</f>
        <v>0</v>
      </c>
    </row>
    <row r="28" s="3" customFormat="1" customHeight="1" spans="1:8">
      <c r="A28" s="17" t="s">
        <v>42</v>
      </c>
      <c r="B28" s="18" t="s">
        <v>11</v>
      </c>
      <c r="C28" s="19" t="s">
        <v>12</v>
      </c>
      <c r="D28" s="20">
        <v>0</v>
      </c>
      <c r="E28" s="24">
        <v>7</v>
      </c>
      <c r="F28" s="18" t="s">
        <v>35</v>
      </c>
      <c r="G28" s="20"/>
      <c r="H28" s="20">
        <f>D28*F28/100</f>
        <v>0</v>
      </c>
    </row>
    <row r="29" s="3" customFormat="1" customHeight="1" spans="1:8">
      <c r="A29" s="17" t="s">
        <v>43</v>
      </c>
      <c r="B29" s="18" t="s">
        <v>11</v>
      </c>
      <c r="C29" s="19" t="s">
        <v>12</v>
      </c>
      <c r="D29" s="20">
        <v>0</v>
      </c>
      <c r="E29" s="24" t="s">
        <v>44</v>
      </c>
      <c r="F29" s="18" t="s">
        <v>45</v>
      </c>
      <c r="G29" s="20"/>
      <c r="H29" s="20">
        <f>D29*F29/200</f>
        <v>0</v>
      </c>
    </row>
    <row r="30" s="3" customFormat="1" customHeight="1" spans="1:8">
      <c r="A30" s="17" t="s">
        <v>46</v>
      </c>
      <c r="B30" s="18" t="s">
        <v>11</v>
      </c>
      <c r="C30" s="19" t="s">
        <v>12</v>
      </c>
      <c r="D30" s="20">
        <v>0</v>
      </c>
      <c r="E30" s="24" t="s">
        <v>37</v>
      </c>
      <c r="F30" s="18" t="s">
        <v>38</v>
      </c>
      <c r="G30" s="20"/>
      <c r="H30" s="20">
        <f>D30*F30/200</f>
        <v>0</v>
      </c>
    </row>
    <row r="31" s="3" customFormat="1" customHeight="1" spans="1:8">
      <c r="A31" s="17" t="s">
        <v>47</v>
      </c>
      <c r="B31" s="18" t="s">
        <v>11</v>
      </c>
      <c r="C31" s="19" t="s">
        <v>12</v>
      </c>
      <c r="D31" s="20">
        <v>2410000000</v>
      </c>
      <c r="E31" s="24" t="s">
        <v>48</v>
      </c>
      <c r="F31" s="18" t="s">
        <v>49</v>
      </c>
      <c r="G31" s="20"/>
      <c r="H31" s="20">
        <f>D31*F31/200</f>
        <v>38801000</v>
      </c>
    </row>
    <row r="32" s="3" customFormat="1" customHeight="1" spans="1:8">
      <c r="A32" s="17" t="s">
        <v>50</v>
      </c>
      <c r="B32" s="18" t="s">
        <v>11</v>
      </c>
      <c r="C32" s="19" t="s">
        <v>12</v>
      </c>
      <c r="D32" s="20">
        <v>20870000</v>
      </c>
      <c r="E32" s="24">
        <v>3</v>
      </c>
      <c r="F32" s="18" t="s">
        <v>51</v>
      </c>
      <c r="G32" s="20"/>
      <c r="H32" s="20">
        <f>D32*F32/100</f>
        <v>534272</v>
      </c>
    </row>
    <row r="33" s="3" customFormat="1" customHeight="1" spans="1:8">
      <c r="A33" s="17" t="s">
        <v>52</v>
      </c>
      <c r="B33" s="18" t="s">
        <v>11</v>
      </c>
      <c r="C33" s="19" t="s">
        <v>12</v>
      </c>
      <c r="D33" s="20">
        <v>295760000</v>
      </c>
      <c r="E33" s="24" t="s">
        <v>44</v>
      </c>
      <c r="F33" s="18" t="s">
        <v>53</v>
      </c>
      <c r="G33" s="20"/>
      <c r="H33" s="20">
        <f>D33*F33/200</f>
        <v>4318096</v>
      </c>
    </row>
    <row r="34" s="3" customFormat="1" customHeight="1" spans="1:8">
      <c r="A34" s="17" t="s">
        <v>54</v>
      </c>
      <c r="B34" s="18" t="s">
        <v>11</v>
      </c>
      <c r="C34" s="18" t="s">
        <v>12</v>
      </c>
      <c r="D34" s="25">
        <v>61380000</v>
      </c>
      <c r="E34" s="27">
        <v>7</v>
      </c>
      <c r="F34" s="28" t="s">
        <v>55</v>
      </c>
      <c r="G34" s="25"/>
      <c r="H34" s="29">
        <f>D34*F34/100</f>
        <v>1663398</v>
      </c>
    </row>
    <row r="35" s="3" customFormat="1" customHeight="1" spans="1:8">
      <c r="A35" s="17" t="s">
        <v>56</v>
      </c>
      <c r="B35" s="18" t="s">
        <v>11</v>
      </c>
      <c r="C35" s="18" t="s">
        <v>12</v>
      </c>
      <c r="D35" s="25">
        <v>16910000</v>
      </c>
      <c r="E35" s="27">
        <v>10</v>
      </c>
      <c r="F35" s="28" t="s">
        <v>57</v>
      </c>
      <c r="G35" s="25"/>
      <c r="H35" s="29">
        <f>D35*F35/200</f>
        <v>231667</v>
      </c>
    </row>
    <row r="36" s="3" customFormat="1" customHeight="1" spans="1:8">
      <c r="A36" s="17" t="s">
        <v>58</v>
      </c>
      <c r="B36" s="18" t="s">
        <v>11</v>
      </c>
      <c r="C36" s="18" t="s">
        <v>12</v>
      </c>
      <c r="D36" s="25">
        <v>0</v>
      </c>
      <c r="E36" s="27">
        <v>7</v>
      </c>
      <c r="F36" s="28" t="s">
        <v>59</v>
      </c>
      <c r="G36" s="25"/>
      <c r="H36" s="29">
        <f>D36*F36/100</f>
        <v>0</v>
      </c>
    </row>
    <row r="37" s="3" customFormat="1" customHeight="1" spans="1:8">
      <c r="A37" s="17" t="s">
        <v>60</v>
      </c>
      <c r="B37" s="18" t="s">
        <v>11</v>
      </c>
      <c r="C37" s="18" t="s">
        <v>12</v>
      </c>
      <c r="D37" s="25">
        <v>220000000</v>
      </c>
      <c r="E37" s="27" t="s">
        <v>44</v>
      </c>
      <c r="F37" s="28" t="s">
        <v>57</v>
      </c>
      <c r="G37" s="25"/>
      <c r="H37" s="29">
        <f>D37*F37/200</f>
        <v>3014000</v>
      </c>
    </row>
    <row r="38" s="3" customFormat="1" customHeight="1" spans="1:8">
      <c r="A38" s="17" t="s">
        <v>61</v>
      </c>
      <c r="B38" s="18" t="s">
        <v>11</v>
      </c>
      <c r="C38" s="18" t="s">
        <v>12</v>
      </c>
      <c r="D38" s="25">
        <v>0</v>
      </c>
      <c r="E38" s="27" t="s">
        <v>37</v>
      </c>
      <c r="F38" s="28" t="s">
        <v>62</v>
      </c>
      <c r="G38" s="25"/>
      <c r="H38" s="29">
        <f>D38*F38/200</f>
        <v>0</v>
      </c>
    </row>
    <row r="39" s="3" customFormat="1" customHeight="1" spans="1:8">
      <c r="A39" s="17" t="s">
        <v>63</v>
      </c>
      <c r="B39" s="18" t="s">
        <v>11</v>
      </c>
      <c r="C39" s="18" t="s">
        <v>12</v>
      </c>
      <c r="D39" s="25">
        <v>405000000</v>
      </c>
      <c r="E39" s="27" t="s">
        <v>48</v>
      </c>
      <c r="F39" s="28" t="s">
        <v>64</v>
      </c>
      <c r="G39" s="25"/>
      <c r="H39" s="29">
        <f>D39*F39/200</f>
        <v>6095250</v>
      </c>
    </row>
    <row r="40" customHeight="1" spans="1:8">
      <c r="A40" s="30" t="s">
        <v>65</v>
      </c>
      <c r="B40" s="30"/>
      <c r="C40" s="30"/>
      <c r="D40" s="30"/>
      <c r="E40" s="30"/>
      <c r="F40" s="30"/>
      <c r="G40" s="31">
        <f>SUM(G4:G39)</f>
        <v>373319375</v>
      </c>
      <c r="H40" s="31">
        <f>SUM(H4:H39)</f>
        <v>102135388.72</v>
      </c>
    </row>
  </sheetData>
  <autoFilter ref="A3:H39">
    <extLst/>
  </autoFilter>
  <mergeCells count="2">
    <mergeCell ref="A1:H1"/>
    <mergeCell ref="A40:F40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746CE3E3EE574A93AF91968A7E12229B_13</vt:lpwstr>
  </property>
  <property fmtid="{D5CDD505-2E9C-101B-9397-08002B2CF9AE}" pid="3" name="KSOProductBuildVer">
    <vt:lpwstr>2052-12.1.0.16388</vt:lpwstr>
  </property>
</Properties>
</file>