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附件1!$A$3:$H$23</definedName>
    <definedName name="_xlnm.Print_Area" localSheetId="0">附件1!$A$1:$H$22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<sst xmlns="http://schemas.openxmlformats.org/spreadsheetml/2006/main" count="78" uniqueCount="39">
  <si>
    <t>市本级2024年4月地方政府债券还本付息计划表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</si>
  <si>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</si>
  <si>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</si>
  <si>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</si>
  <si>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</si>
  <si>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</si>
  <si>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</si>
  <si>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</si>
  <si>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</si>
  <si>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</si>
  <si>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2018福建省政府定向承销的置换一般债券（三期）1806036</t>
  </si>
  <si>
    <t>4月</t>
  </si>
  <si>
    <t>1市本级</t>
  </si>
  <si>
    <t>2018福建省政府定向承销的置换一般债券（四期）1806037</t>
  </si>
  <si>
    <t>2018福建省政府定向承销的置换专项债券（二期）1806039</t>
  </si>
  <si>
    <t>2018福建省政府定向承销的置换专项债券（三期）1806040</t>
  </si>
  <si>
    <t>2015年福建省政府定向承销的置换专项债券（四期）1555024</t>
  </si>
  <si>
    <t>2015年福建省政府定向承销的置换一般债券（八期）1555028</t>
  </si>
  <si>
    <t>2016年福建省政府定向承销的置换一般债券（八期) 1606351</t>
  </si>
  <si>
    <t>2016年福建省政府定向承销的置换专项债券（四期) 1606353</t>
  </si>
  <si>
    <t>2018福建省政府一般债券（三期）147856</t>
  </si>
  <si>
    <t>2018福建省政府一般债券（四期）147857</t>
  </si>
  <si>
    <t>2018福建省政府专项债券（二期）147859</t>
  </si>
  <si>
    <t>2018福建省政府专项债券（三期）147860</t>
  </si>
  <si>
    <t>2015年福建省政府专项债券（六期）1555030</t>
  </si>
  <si>
    <t>2015年福建省政府一般债券（十六期）1555036</t>
  </si>
  <si>
    <t>2022年福建省收费公路专项债券（四期）——2022年福建省政府专项债券（四十三期）</t>
  </si>
  <si>
    <t>15</t>
  </si>
  <si>
    <t>2.98</t>
  </si>
  <si>
    <t>2022年福建省高质量发展专项债券（八期）——2022年福建省政府专项债券（四十六期）</t>
  </si>
  <si>
    <t>10</t>
  </si>
  <si>
    <t>2.81</t>
  </si>
  <si>
    <t>2022年福建省高质量发展专项债券（九期）——2022年福建省政府专项债券（四十七期）</t>
  </si>
  <si>
    <t>2022年福建省高质量发展专项债券（十期）——2022年福建省政府专项债券（四十八期）</t>
  </si>
  <si>
    <t>20</t>
  </si>
  <si>
    <t>3.08</t>
  </si>
  <si>
    <t>2022年福建省地方政府再融资一般债券（四期）</t>
  </si>
  <si>
    <t>2.77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</si>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</sst>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7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pane ySplit="3" topLeftCell="A4" activePane="bottomLeft" state="frozen"/>
      <selection/>
      <selection pane="bottomLeft" activeCell="A1" sqref="A1:H1"/>
    </sheetView>
  </sheetViews>
  <sheetFormatPr defaultColWidth="9" defaultRowHeight="25" customHeight="1" outlineLevelCol="7"/>
  <cols>
    <col min="1" max="1" width="44.125" style="4" customWidth="1"/>
    <col min="2" max="2" width="8.525" style="5" customWidth="1"/>
    <col min="3" max="3" width="8.375" style="5" customWidth="1"/>
    <col min="4" max="4" width="16.025" style="6" customWidth="1"/>
    <col min="5" max="5" width="5.43333333333333" style="7" customWidth="1"/>
    <col min="6" max="6" width="6.75833333333333" style="5" customWidth="1"/>
    <col min="7" max="7" width="15.1416666666667" style="6" customWidth="1"/>
    <col min="8" max="8" width="15.2833333333333" style="6" customWidth="1"/>
    <col min="9" max="9" width="12.625" style="3"/>
    <col min="10" max="16384" width="9" style="3"/>
  </cols>
  <sheetData>
    <row r="1" s="1" customFormat="1" ht="20.25" spans="1:8">
      <c r="A1" s="8" t="s">
        <v>0</v>
      </c>
      <c r="B1" s="8"/>
      <c r="C1" s="8"/>
      <c r="D1" s="9"/>
      <c r="E1" s="10"/>
      <c r="F1" s="8"/>
      <c r="G1" s="9"/>
      <c r="H1" s="9"/>
    </row>
    <row r="2" s="1" customFormat="1" ht="24" customHeight="1" spans="1:8">
      <c r="A2" s="4"/>
      <c r="B2" s="5"/>
      <c r="C2" s="5"/>
      <c r="D2" s="11"/>
      <c r="E2" s="7"/>
      <c r="F2" s="5"/>
      <c r="G2" s="11"/>
      <c r="H2" s="12" t="s">
        <v>1</v>
      </c>
    </row>
    <row r="3" s="2" customFormat="1" ht="40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3" t="s">
        <v>7</v>
      </c>
      <c r="G3" s="14" t="s">
        <v>8</v>
      </c>
      <c r="H3" s="14" t="s">
        <v>9</v>
      </c>
    </row>
    <row r="4" s="3" customFormat="1" customHeight="1" spans="1:8">
      <c r="A4" s="16" t="s">
        <v>10</v>
      </c>
      <c r="B4" s="17" t="s">
        <v>11</v>
      </c>
      <c r="C4" s="18" t="s">
        <v>12</v>
      </c>
      <c r="D4" s="19">
        <v>49160000</v>
      </c>
      <c r="E4" s="20">
        <v>7</v>
      </c>
      <c r="F4" s="21">
        <v>4.31</v>
      </c>
      <c r="G4" s="19"/>
      <c r="H4" s="19">
        <f>D4*F4/100</f>
        <v>2118796</v>
      </c>
    </row>
    <row r="5" s="3" customFormat="1" customHeight="1" spans="1:8">
      <c r="A5" s="16" t="s">
        <v>13</v>
      </c>
      <c r="B5" s="17" t="s">
        <v>11</v>
      </c>
      <c r="C5" s="18" t="s">
        <v>12</v>
      </c>
      <c r="D5" s="19">
        <v>49160000</v>
      </c>
      <c r="E5" s="20">
        <v>10</v>
      </c>
      <c r="F5" s="21">
        <v>4.29</v>
      </c>
      <c r="G5" s="19"/>
      <c r="H5" s="19">
        <f>D5*F5/100/2</f>
        <v>1054482</v>
      </c>
    </row>
    <row r="6" s="3" customFormat="1" customHeight="1" spans="1:8">
      <c r="A6" s="16" t="s">
        <v>14</v>
      </c>
      <c r="B6" s="17" t="s">
        <v>11</v>
      </c>
      <c r="C6" s="18" t="s">
        <v>12</v>
      </c>
      <c r="D6" s="19">
        <v>142390000</v>
      </c>
      <c r="E6" s="20">
        <v>7</v>
      </c>
      <c r="F6" s="21">
        <v>4.31</v>
      </c>
      <c r="G6" s="19"/>
      <c r="H6" s="19">
        <f>D6*F6/100</f>
        <v>6137009</v>
      </c>
    </row>
    <row r="7" s="3" customFormat="1" customHeight="1" spans="1:8">
      <c r="A7" s="16" t="s">
        <v>15</v>
      </c>
      <c r="B7" s="17" t="s">
        <v>11</v>
      </c>
      <c r="C7" s="18" t="s">
        <v>12</v>
      </c>
      <c r="D7" s="19">
        <v>142390000</v>
      </c>
      <c r="E7" s="20">
        <v>10</v>
      </c>
      <c r="F7" s="21">
        <v>4.29</v>
      </c>
      <c r="G7" s="19"/>
      <c r="H7" s="19">
        <f>D7*F7/100/2</f>
        <v>3054265.5</v>
      </c>
    </row>
    <row r="8" s="3" customFormat="1" customHeight="1" spans="1:8">
      <c r="A8" s="16" t="s">
        <v>16</v>
      </c>
      <c r="B8" s="17" t="s">
        <v>11</v>
      </c>
      <c r="C8" s="18" t="s">
        <v>12</v>
      </c>
      <c r="D8" s="22">
        <f>56950000-52500000</f>
        <v>4450000</v>
      </c>
      <c r="E8" s="20">
        <v>10</v>
      </c>
      <c r="F8" s="21">
        <v>3.67</v>
      </c>
      <c r="G8" s="19"/>
      <c r="H8" s="19">
        <f>D8*F8/100/2</f>
        <v>81657.5</v>
      </c>
    </row>
    <row r="9" s="3" customFormat="1" customHeight="1" spans="1:8">
      <c r="A9" s="16" t="s">
        <v>17</v>
      </c>
      <c r="B9" s="17" t="s">
        <v>11</v>
      </c>
      <c r="C9" s="18" t="s">
        <v>12</v>
      </c>
      <c r="D9" s="19">
        <v>15180000</v>
      </c>
      <c r="E9" s="20">
        <v>10</v>
      </c>
      <c r="F9" s="21">
        <v>3.67</v>
      </c>
      <c r="G9" s="19"/>
      <c r="H9" s="19">
        <f>D9*F9/100/2</f>
        <v>278553</v>
      </c>
    </row>
    <row r="10" s="3" customFormat="1" customHeight="1" spans="1:8">
      <c r="A10" s="16" t="s">
        <v>18</v>
      </c>
      <c r="B10" s="17" t="s">
        <v>11</v>
      </c>
      <c r="C10" s="18" t="s">
        <v>12</v>
      </c>
      <c r="D10" s="19">
        <v>0</v>
      </c>
      <c r="E10" s="20">
        <v>10</v>
      </c>
      <c r="F10" s="21">
        <v>3.09</v>
      </c>
      <c r="G10" s="19"/>
      <c r="H10" s="19">
        <f>D10*F10/100/2</f>
        <v>0</v>
      </c>
    </row>
    <row r="11" s="3" customFormat="1" customHeight="1" spans="1:8">
      <c r="A11" s="16" t="s">
        <v>19</v>
      </c>
      <c r="B11" s="17" t="s">
        <v>11</v>
      </c>
      <c r="C11" s="18" t="s">
        <v>12</v>
      </c>
      <c r="D11" s="19">
        <v>0</v>
      </c>
      <c r="E11" s="20">
        <v>10</v>
      </c>
      <c r="F11" s="21">
        <v>3.09</v>
      </c>
      <c r="G11" s="19"/>
      <c r="H11" s="19">
        <f>D11*F11/100/2</f>
        <v>0</v>
      </c>
    </row>
    <row r="12" s="3" customFormat="1" customHeight="1" spans="1:8">
      <c r="A12" s="16" t="s">
        <v>20</v>
      </c>
      <c r="B12" s="17" t="s">
        <v>11</v>
      </c>
      <c r="C12" s="18" t="s">
        <v>12</v>
      </c>
      <c r="D12" s="22">
        <f>45580000-3000000-1500000</f>
        <v>41080000</v>
      </c>
      <c r="E12" s="20">
        <v>7</v>
      </c>
      <c r="F12" s="21">
        <v>3.77</v>
      </c>
      <c r="G12" s="19"/>
      <c r="H12" s="19">
        <f>D12*F12/100</f>
        <v>1548716</v>
      </c>
    </row>
    <row r="13" s="3" customFormat="1" customHeight="1" spans="1:8">
      <c r="A13" s="16" t="s">
        <v>21</v>
      </c>
      <c r="B13" s="17" t="s">
        <v>11</v>
      </c>
      <c r="C13" s="18" t="s">
        <v>12</v>
      </c>
      <c r="D13" s="22">
        <f>45580000-3000000-1500000</f>
        <v>41080000</v>
      </c>
      <c r="E13" s="20">
        <v>10</v>
      </c>
      <c r="F13" s="21">
        <v>3.85</v>
      </c>
      <c r="G13" s="19"/>
      <c r="H13" s="19">
        <f>D13*F13/100/2</f>
        <v>790790</v>
      </c>
    </row>
    <row r="14" s="3" customFormat="1" customHeight="1" spans="1:8">
      <c r="A14" s="16" t="s">
        <v>22</v>
      </c>
      <c r="B14" s="17" t="s">
        <v>11</v>
      </c>
      <c r="C14" s="18" t="s">
        <v>12</v>
      </c>
      <c r="D14" s="19">
        <v>447520000</v>
      </c>
      <c r="E14" s="20">
        <v>7</v>
      </c>
      <c r="F14" s="21">
        <v>3.8</v>
      </c>
      <c r="G14" s="19"/>
      <c r="H14" s="19">
        <f>D14*F14/100</f>
        <v>17005760</v>
      </c>
    </row>
    <row r="15" s="3" customFormat="1" customHeight="1" spans="1:8">
      <c r="A15" s="16" t="s">
        <v>23</v>
      </c>
      <c r="B15" s="17" t="s">
        <v>11</v>
      </c>
      <c r="C15" s="18" t="s">
        <v>12</v>
      </c>
      <c r="D15" s="19">
        <v>447520000</v>
      </c>
      <c r="E15" s="20">
        <v>10</v>
      </c>
      <c r="F15" s="21">
        <v>3.9</v>
      </c>
      <c r="G15" s="19"/>
      <c r="H15" s="19">
        <f>D15*F15/100/2</f>
        <v>8726640</v>
      </c>
    </row>
    <row r="16" s="3" customFormat="1" customHeight="1" spans="1:8">
      <c r="A16" s="16" t="s">
        <v>24</v>
      </c>
      <c r="B16" s="17" t="s">
        <v>11</v>
      </c>
      <c r="C16" s="18" t="s">
        <v>12</v>
      </c>
      <c r="D16" s="19">
        <v>60000000</v>
      </c>
      <c r="E16" s="20">
        <v>10</v>
      </c>
      <c r="F16" s="21">
        <v>3.25</v>
      </c>
      <c r="G16" s="19"/>
      <c r="H16" s="19">
        <f>D16*F16/100/2</f>
        <v>975000</v>
      </c>
    </row>
    <row r="17" s="3" customFormat="1" customHeight="1" spans="1:8">
      <c r="A17" s="16" t="s">
        <v>25</v>
      </c>
      <c r="B17" s="17" t="s">
        <v>11</v>
      </c>
      <c r="C17" s="18" t="s">
        <v>12</v>
      </c>
      <c r="D17" s="22">
        <f>64500000-45000000</f>
        <v>19500000</v>
      </c>
      <c r="E17" s="20">
        <v>10</v>
      </c>
      <c r="F17" s="21">
        <v>3.25</v>
      </c>
      <c r="G17" s="19"/>
      <c r="H17" s="19">
        <f>D17*F17/100/2</f>
        <v>316875</v>
      </c>
    </row>
    <row r="18" s="3" customFormat="1" customHeight="1" spans="1:8">
      <c r="A18" s="16" t="s">
        <v>26</v>
      </c>
      <c r="B18" s="17" t="s">
        <v>11</v>
      </c>
      <c r="C18" s="18" t="s">
        <v>12</v>
      </c>
      <c r="D18" s="19">
        <v>100000000</v>
      </c>
      <c r="E18" s="23" t="s">
        <v>27</v>
      </c>
      <c r="F18" s="17" t="s">
        <v>28</v>
      </c>
      <c r="G18" s="19"/>
      <c r="H18" s="19">
        <f>D18*F18/200</f>
        <v>1490000</v>
      </c>
    </row>
    <row r="19" s="3" customFormat="1" customHeight="1" spans="1:8">
      <c r="A19" s="16" t="s">
        <v>29</v>
      </c>
      <c r="B19" s="17" t="s">
        <v>11</v>
      </c>
      <c r="C19" s="18" t="s">
        <v>12</v>
      </c>
      <c r="D19" s="19">
        <v>350000000</v>
      </c>
      <c r="E19" s="23" t="s">
        <v>30</v>
      </c>
      <c r="F19" s="17" t="s">
        <v>31</v>
      </c>
      <c r="G19" s="19"/>
      <c r="H19" s="19">
        <f>D19*F19/200</f>
        <v>4917500</v>
      </c>
    </row>
    <row r="20" s="3" customFormat="1" customHeight="1" spans="1:8">
      <c r="A20" s="16" t="s">
        <v>32</v>
      </c>
      <c r="B20" s="17" t="s">
        <v>11</v>
      </c>
      <c r="C20" s="18" t="s">
        <v>12</v>
      </c>
      <c r="D20" s="19">
        <v>0</v>
      </c>
      <c r="E20" s="23" t="s">
        <v>27</v>
      </c>
      <c r="F20" s="17" t="s">
        <v>28</v>
      </c>
      <c r="G20" s="19"/>
      <c r="H20" s="19">
        <f>D20*F20/200</f>
        <v>0</v>
      </c>
    </row>
    <row r="21" s="3" customFormat="1" customHeight="1" spans="1:8">
      <c r="A21" s="16" t="s">
        <v>33</v>
      </c>
      <c r="B21" s="17" t="s">
        <v>11</v>
      </c>
      <c r="C21" s="18" t="s">
        <v>12</v>
      </c>
      <c r="D21" s="22">
        <f>455000000-200000000</f>
        <v>255000000</v>
      </c>
      <c r="E21" s="23" t="s">
        <v>34</v>
      </c>
      <c r="F21" s="17" t="s">
        <v>35</v>
      </c>
      <c r="G21" s="19"/>
      <c r="H21" s="19">
        <f>D21*F21/200</f>
        <v>3927000</v>
      </c>
    </row>
    <row r="22" s="3" customFormat="1" customHeight="1" spans="1:8">
      <c r="A22" s="16" t="s">
        <v>36</v>
      </c>
      <c r="B22" s="17" t="s">
        <v>11</v>
      </c>
      <c r="C22" s="18" t="s">
        <v>12</v>
      </c>
      <c r="D22" s="19">
        <v>63340000</v>
      </c>
      <c r="E22" s="23" t="s">
        <v>30</v>
      </c>
      <c r="F22" s="17" t="s">
        <v>37</v>
      </c>
      <c r="G22" s="19"/>
      <c r="H22" s="19">
        <f>D22*F22/200</f>
        <v>877259</v>
      </c>
    </row>
    <row r="23" customHeight="1" spans="1:8">
      <c r="A23" s="18" t="s">
        <v>38</v>
      </c>
      <c r="B23" s="18"/>
      <c r="C23" s="18"/>
      <c r="D23" s="18"/>
      <c r="E23" s="18"/>
      <c r="F23" s="18"/>
      <c r="G23" s="19">
        <f>SUM(G4:G22)</f>
        <v>0</v>
      </c>
      <c r="H23" s="19">
        <f>SUM(H4:H22)</f>
        <v>53300303</v>
      </c>
    </row>
  </sheetData>
  <autoFilter ref="A3:H23">
    <extLst/>
  </autoFilter>
  <mergeCells count="2">
    <mergeCell ref="A1:H1"/>
    <mergeCell ref="A23:F23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2024-04-19T02:12:00Z</dcterms:created>
  <dcterms:modified xsi:type="dcterms:W3CDTF">2024-04-19T02:37:14Z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6EDA1BE96C754AD2B0DEE9AEB012E4F8_13</vt:lpwstr>
  </property>
  <property fmtid="{D5CDD505-2E9C-101B-9397-08002B2CF9AE}" pid="3" name="KSOProductBuildVer">
    <vt:lpwstr>2052-12.1.0.16388</vt:lpwstr>
  </property>
</Properties>
</file>