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附件1!$A$3:$H$42</definedName>
    <definedName name="_xlnm.Print_Area" localSheetId="0">附件1!$A$1:$H$41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<sst xmlns="http://schemas.openxmlformats.org/spreadsheetml/2006/main" count="151" uniqueCount="62">
  <si>
    <t>市本级2024年3月地方政府债券还本付息计划表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</si>
  <si>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</si>
  <si>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</si>
  <si>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</si>
  <si>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</si>
  <si>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</si>
  <si>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</si>
  <si>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</si>
  <si>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</si>
  <si>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</si>
  <si>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2023年第一批福建省政府一般债券（一期）</t>
  </si>
  <si>
    <t>3月</t>
  </si>
  <si>
    <t>1市本级</t>
  </si>
  <si>
    <t>10</t>
  </si>
  <si>
    <t>2.96</t>
  </si>
  <si>
    <t>2023年福建省收费公路专项债券（一期）——2023年福建省政府专项债券（一期）</t>
  </si>
  <si>
    <t>15</t>
  </si>
  <si>
    <t>3.1</t>
  </si>
  <si>
    <t>2023年福建省高质量发展专项债券（一期）——2023年福建省政府专项债券（二期）</t>
  </si>
  <si>
    <t>2.93</t>
  </si>
  <si>
    <t>2023年福建省高质量发展专项债券（二期）——2023年福建省政府专项债券（三期）</t>
  </si>
  <si>
    <t>2023年福建省高质量发展专项债券（三期）——2023年福建省政府专项债券（四期）</t>
  </si>
  <si>
    <t>2023年福建省高质量发展专项债券（四期）——2023年福建省政府专项债券（五期）</t>
  </si>
  <si>
    <t>20</t>
  </si>
  <si>
    <t>3.18</t>
  </si>
  <si>
    <t>2023年福建省地方政府再融资一般债券（一期）</t>
  </si>
  <si>
    <t>2023年福建省地方政府再融资专项债券（一期）</t>
  </si>
  <si>
    <t>2020年福建省政府专项债券（三十三期）160933</t>
  </si>
  <si>
    <t xml:space="preserve">2020年福建省政府专项债券（三十七期）160937 </t>
  </si>
  <si>
    <t>2020年福建省政府专项债券（三十八期）160938</t>
  </si>
  <si>
    <t>2020年福建省政府专项债券（四十期）160940</t>
  </si>
  <si>
    <t>2020年福建省政府专项债券（四十一期）160941</t>
  </si>
  <si>
    <t>2020年福建省政府专项债券（四十二期）160942</t>
  </si>
  <si>
    <t>2020年福建省政府专项债券（四十三期）160943</t>
  </si>
  <si>
    <t>2020年福建省政府专项债券（四十六期）160946</t>
  </si>
  <si>
    <t>2020年福建省政府专项债券（四十七期）160947</t>
  </si>
  <si>
    <t>2020年福建省政府专项债券（四十九期）160949</t>
  </si>
  <si>
    <t>2021年福建省政府一般债券（三期），2105921，21福建债24</t>
  </si>
  <si>
    <t>3.47</t>
  </si>
  <si>
    <t>2021年福建省保障性安居工程专项债券（七期）——2021年福建省政府专项债券（十八期），2105924，21福建债27</t>
  </si>
  <si>
    <t>3.13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</si>
  <si>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</si>
  <si>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</si>
  <si>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2021年福建省市政和产业园区基础设施专项债券（五期）——2021年福建省政府专项债券（二十四期），2105930，21福建债33</t>
  </si>
  <si>
    <t>2021年福建省市政和产业园区基础设施专项债券（六期）——2021年福建省政府专项债券（二十五期），2105931，21福建债34</t>
  </si>
  <si>
    <t>3.5</t>
  </si>
  <si>
    <t>2021年福建省生态环保水利专项债券（四期）——2021年福建省政府专项债券（二十八期），2105934，21福建债37</t>
  </si>
  <si>
    <t>2021年福建省社会事业专项债券（五期）——2021年福建省政府专项债券（三十期），2105936，21福建债39</t>
  </si>
  <si>
    <t>2021年福建省社会事业专项债券（六期）——2021年福建省政府专项债券（三十一期），2105937，21福建债40</t>
  </si>
  <si>
    <t>2017年福建省政府定向承销的置换一般债券（八期）1706226</t>
  </si>
  <si>
    <t>2017年福建省政府定向承销的置换专项债券（六期）1706229</t>
  </si>
  <si>
    <t>2015年福建省政府专项债券（四期）1555018</t>
  </si>
  <si>
    <t>2015年福建省政府一般债券（十二期）1555022</t>
  </si>
  <si>
    <t>2021年福建省地方政府再融资一般债券（四期）2105965，21福建债41，再融资</t>
  </si>
  <si>
    <t>3.12</t>
  </si>
  <si>
    <t>2021年福建省地方政府再融资专项债券（四期）2105966，21福建债42，再融资</t>
  </si>
  <si>
    <t>2019年福建省政府专项债券（二期）1905091</t>
  </si>
  <si>
    <t>2019年福建省政府专项债券（四期）1905093</t>
  </si>
  <si>
    <t>2019年福建省政府专项债券（六期）1905095</t>
  </si>
  <si>
    <t>2019年福建省政府专项债券（七期）1905096</t>
  </si>
  <si>
    <t>2019年福建省政府专项债券（八期）1905097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</si>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</sst>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pane ySplit="3" topLeftCell="A26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16.025" style="7" customWidth="1"/>
    <col min="5" max="5" width="5.43333333333333" style="8" customWidth="1"/>
    <col min="6" max="6" width="6.75833333333333" style="6" customWidth="1"/>
    <col min="7" max="7" width="15.1416666666667" style="7" customWidth="1"/>
    <col min="8" max="8" width="15.2833333333333" style="7" customWidth="1"/>
    <col min="9" max="9" width="12.625" style="3"/>
    <col min="10" max="16384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8" t="s">
        <v>12</v>
      </c>
      <c r="D4" s="19">
        <v>149820000</v>
      </c>
      <c r="E4" s="20" t="s">
        <v>13</v>
      </c>
      <c r="F4" s="21" t="s">
        <v>14</v>
      </c>
      <c r="G4" s="19"/>
      <c r="H4" s="22">
        <f>D4*F4/200</f>
        <v>2217336</v>
      </c>
    </row>
    <row r="5" s="3" customFormat="1" customHeight="1" spans="1:8">
      <c r="A5" s="17" t="s">
        <v>15</v>
      </c>
      <c r="B5" s="18" t="s">
        <v>11</v>
      </c>
      <c r="C5" s="18" t="s">
        <v>12</v>
      </c>
      <c r="D5" s="19">
        <v>178000000</v>
      </c>
      <c r="E5" s="20" t="s">
        <v>16</v>
      </c>
      <c r="F5" s="21" t="s">
        <v>17</v>
      </c>
      <c r="G5" s="19"/>
      <c r="H5" s="22">
        <f>D5*F5/200</f>
        <v>2759000</v>
      </c>
    </row>
    <row r="6" s="3" customFormat="1" customHeight="1" spans="1:8">
      <c r="A6" s="17" t="s">
        <v>18</v>
      </c>
      <c r="B6" s="18" t="s">
        <v>11</v>
      </c>
      <c r="C6" s="18" t="s">
        <v>12</v>
      </c>
      <c r="D6" s="19">
        <v>0</v>
      </c>
      <c r="E6" s="20">
        <v>7</v>
      </c>
      <c r="F6" s="21" t="s">
        <v>19</v>
      </c>
      <c r="G6" s="19"/>
      <c r="H6" s="22">
        <f>D6*F6/100</f>
        <v>0</v>
      </c>
    </row>
    <row r="7" s="3" customFormat="1" customHeight="1" spans="1:8">
      <c r="A7" s="17" t="s">
        <v>20</v>
      </c>
      <c r="B7" s="18" t="s">
        <v>11</v>
      </c>
      <c r="C7" s="18" t="s">
        <v>12</v>
      </c>
      <c r="D7" s="19">
        <v>180000000</v>
      </c>
      <c r="E7" s="20" t="s">
        <v>13</v>
      </c>
      <c r="F7" s="21" t="s">
        <v>14</v>
      </c>
      <c r="G7" s="19"/>
      <c r="H7" s="22">
        <f t="shared" ref="H7:H30" si="0">D7*F7/200</f>
        <v>2664000</v>
      </c>
    </row>
    <row r="8" s="3" customFormat="1" customHeight="1" spans="1:8">
      <c r="A8" s="17" t="s">
        <v>21</v>
      </c>
      <c r="B8" s="18" t="s">
        <v>11</v>
      </c>
      <c r="C8" s="18" t="s">
        <v>12</v>
      </c>
      <c r="D8" s="19">
        <v>1283500000</v>
      </c>
      <c r="E8" s="20" t="s">
        <v>16</v>
      </c>
      <c r="F8" s="21" t="s">
        <v>17</v>
      </c>
      <c r="G8" s="19"/>
      <c r="H8" s="22">
        <f t="shared" si="0"/>
        <v>19894250</v>
      </c>
    </row>
    <row r="9" s="3" customFormat="1" customHeight="1" spans="1:8">
      <c r="A9" s="17" t="s">
        <v>22</v>
      </c>
      <c r="B9" s="18" t="s">
        <v>11</v>
      </c>
      <c r="C9" s="18" t="s">
        <v>12</v>
      </c>
      <c r="D9" s="19">
        <v>375000000</v>
      </c>
      <c r="E9" s="20" t="s">
        <v>23</v>
      </c>
      <c r="F9" s="21" t="s">
        <v>24</v>
      </c>
      <c r="G9" s="19"/>
      <c r="H9" s="22">
        <f t="shared" si="0"/>
        <v>5962500</v>
      </c>
    </row>
    <row r="10" s="3" customFormat="1" customHeight="1" spans="1:8">
      <c r="A10" s="17" t="s">
        <v>25</v>
      </c>
      <c r="B10" s="18" t="s">
        <v>11</v>
      </c>
      <c r="C10" s="18" t="s">
        <v>12</v>
      </c>
      <c r="D10" s="19">
        <v>90240000</v>
      </c>
      <c r="E10" s="20" t="s">
        <v>13</v>
      </c>
      <c r="F10" s="21" t="s">
        <v>14</v>
      </c>
      <c r="G10" s="19"/>
      <c r="H10" s="22">
        <f t="shared" si="0"/>
        <v>1335552</v>
      </c>
    </row>
    <row r="11" s="3" customFormat="1" customHeight="1" spans="1:8">
      <c r="A11" s="17" t="s">
        <v>26</v>
      </c>
      <c r="B11" s="18" t="s">
        <v>11</v>
      </c>
      <c r="C11" s="18" t="s">
        <v>12</v>
      </c>
      <c r="D11" s="19">
        <v>986380000</v>
      </c>
      <c r="E11" s="20" t="s">
        <v>13</v>
      </c>
      <c r="F11" s="21" t="s">
        <v>14</v>
      </c>
      <c r="G11" s="19"/>
      <c r="H11" s="22">
        <f t="shared" si="0"/>
        <v>14598424</v>
      </c>
    </row>
    <row r="12" s="3" customFormat="1" customHeight="1" spans="1:8">
      <c r="A12" s="17" t="s">
        <v>27</v>
      </c>
      <c r="B12" s="18" t="s">
        <v>11</v>
      </c>
      <c r="C12" s="23" t="s">
        <v>12</v>
      </c>
      <c r="D12" s="24">
        <f>0+100000000</f>
        <v>100000000</v>
      </c>
      <c r="E12" s="25">
        <v>10</v>
      </c>
      <c r="F12" s="26">
        <v>3.36</v>
      </c>
      <c r="G12" s="27"/>
      <c r="H12" s="27">
        <f t="shared" si="0"/>
        <v>1680000</v>
      </c>
    </row>
    <row r="13" s="3" customFormat="1" customHeight="1" spans="1:8">
      <c r="A13" s="17" t="s">
        <v>28</v>
      </c>
      <c r="B13" s="18" t="s">
        <v>11</v>
      </c>
      <c r="C13" s="23" t="s">
        <v>12</v>
      </c>
      <c r="D13" s="27">
        <v>0</v>
      </c>
      <c r="E13" s="25">
        <v>15</v>
      </c>
      <c r="F13" s="26">
        <v>3.81</v>
      </c>
      <c r="G13" s="27"/>
      <c r="H13" s="27">
        <f t="shared" si="0"/>
        <v>0</v>
      </c>
    </row>
    <row r="14" s="3" customFormat="1" customHeight="1" spans="1:8">
      <c r="A14" s="17" t="s">
        <v>29</v>
      </c>
      <c r="B14" s="18" t="s">
        <v>11</v>
      </c>
      <c r="C14" s="23" t="s">
        <v>12</v>
      </c>
      <c r="D14" s="27">
        <v>226000000</v>
      </c>
      <c r="E14" s="25">
        <v>20</v>
      </c>
      <c r="F14" s="26">
        <v>3.93</v>
      </c>
      <c r="G14" s="27"/>
      <c r="H14" s="27">
        <f t="shared" si="0"/>
        <v>4440900</v>
      </c>
    </row>
    <row r="15" s="3" customFormat="1" customHeight="1" spans="1:8">
      <c r="A15" s="17" t="s">
        <v>30</v>
      </c>
      <c r="B15" s="18" t="s">
        <v>11</v>
      </c>
      <c r="C15" s="23" t="s">
        <v>12</v>
      </c>
      <c r="D15" s="27">
        <v>0</v>
      </c>
      <c r="E15" s="25">
        <v>15</v>
      </c>
      <c r="F15" s="26">
        <v>3.81</v>
      </c>
      <c r="G15" s="27"/>
      <c r="H15" s="27">
        <f t="shared" si="0"/>
        <v>0</v>
      </c>
    </row>
    <row r="16" s="3" customFormat="1" customHeight="1" spans="1:8">
      <c r="A16" s="17" t="s">
        <v>31</v>
      </c>
      <c r="B16" s="18" t="s">
        <v>11</v>
      </c>
      <c r="C16" s="23" t="s">
        <v>12</v>
      </c>
      <c r="D16" s="27">
        <v>0</v>
      </c>
      <c r="E16" s="25">
        <v>10</v>
      </c>
      <c r="F16" s="26">
        <v>3.36</v>
      </c>
      <c r="G16" s="27"/>
      <c r="H16" s="27">
        <f t="shared" si="0"/>
        <v>0</v>
      </c>
    </row>
    <row r="17" s="3" customFormat="1" customHeight="1" spans="1:8">
      <c r="A17" s="17" t="s">
        <v>32</v>
      </c>
      <c r="B17" s="18" t="s">
        <v>11</v>
      </c>
      <c r="C17" s="23" t="s">
        <v>12</v>
      </c>
      <c r="D17" s="27">
        <v>0</v>
      </c>
      <c r="E17" s="25">
        <v>15</v>
      </c>
      <c r="F17" s="26">
        <v>3.81</v>
      </c>
      <c r="G17" s="27"/>
      <c r="H17" s="27">
        <f t="shared" si="0"/>
        <v>0</v>
      </c>
    </row>
    <row r="18" s="3" customFormat="1" customHeight="1" spans="1:8">
      <c r="A18" s="17" t="s">
        <v>33</v>
      </c>
      <c r="B18" s="18" t="s">
        <v>11</v>
      </c>
      <c r="C18" s="23" t="s">
        <v>12</v>
      </c>
      <c r="D18" s="24">
        <f>100000000-100000000</f>
        <v>0</v>
      </c>
      <c r="E18" s="25">
        <v>20</v>
      </c>
      <c r="F18" s="26">
        <v>3.93</v>
      </c>
      <c r="G18" s="27"/>
      <c r="H18" s="27">
        <f t="shared" si="0"/>
        <v>0</v>
      </c>
    </row>
    <row r="19" s="3" customFormat="1" customHeight="1" spans="1:8">
      <c r="A19" s="17" t="s">
        <v>34</v>
      </c>
      <c r="B19" s="18" t="s">
        <v>11</v>
      </c>
      <c r="C19" s="23" t="s">
        <v>12</v>
      </c>
      <c r="D19" s="24">
        <f>20000000-20000000</f>
        <v>0</v>
      </c>
      <c r="E19" s="25">
        <v>20</v>
      </c>
      <c r="F19" s="26">
        <v>3.93</v>
      </c>
      <c r="G19" s="27"/>
      <c r="H19" s="27">
        <f t="shared" si="0"/>
        <v>0</v>
      </c>
    </row>
    <row r="20" s="3" customFormat="1" customHeight="1" spans="1:8">
      <c r="A20" s="17" t="s">
        <v>35</v>
      </c>
      <c r="B20" s="18" t="s">
        <v>11</v>
      </c>
      <c r="C20" s="23" t="s">
        <v>12</v>
      </c>
      <c r="D20" s="27">
        <v>30000000</v>
      </c>
      <c r="E20" s="25">
        <v>10</v>
      </c>
      <c r="F20" s="26">
        <v>3.36</v>
      </c>
      <c r="G20" s="27"/>
      <c r="H20" s="27">
        <f t="shared" si="0"/>
        <v>504000</v>
      </c>
    </row>
    <row r="21" s="3" customFormat="1" customHeight="1" spans="1:8">
      <c r="A21" s="17" t="s">
        <v>36</v>
      </c>
      <c r="B21" s="18" t="s">
        <v>11</v>
      </c>
      <c r="C21" s="23" t="s">
        <v>12</v>
      </c>
      <c r="D21" s="27">
        <v>150000000</v>
      </c>
      <c r="E21" s="25">
        <v>20</v>
      </c>
      <c r="F21" s="26">
        <v>3.93</v>
      </c>
      <c r="G21" s="27"/>
      <c r="H21" s="27">
        <f t="shared" si="0"/>
        <v>2947500</v>
      </c>
    </row>
    <row r="22" s="4" customFormat="1" customHeight="1" spans="1:8">
      <c r="A22" s="17" t="s">
        <v>37</v>
      </c>
      <c r="B22" s="18" t="s">
        <v>11</v>
      </c>
      <c r="C22" s="26" t="s">
        <v>12</v>
      </c>
      <c r="D22" s="27">
        <v>24590000</v>
      </c>
      <c r="E22" s="28">
        <v>15</v>
      </c>
      <c r="F22" s="18" t="s">
        <v>38</v>
      </c>
      <c r="G22" s="19"/>
      <c r="H22" s="19">
        <f t="shared" si="0"/>
        <v>426636.5</v>
      </c>
    </row>
    <row r="23" s="4" customFormat="1" customHeight="1" spans="1:8">
      <c r="A23" s="17" t="s">
        <v>39</v>
      </c>
      <c r="B23" s="18" t="s">
        <v>11</v>
      </c>
      <c r="C23" s="26" t="s">
        <v>12</v>
      </c>
      <c r="D23" s="24">
        <f>0+100000000</f>
        <v>100000000</v>
      </c>
      <c r="E23" s="28">
        <v>10</v>
      </c>
      <c r="F23" s="18" t="s">
        <v>40</v>
      </c>
      <c r="G23" s="19"/>
      <c r="H23" s="19">
        <f t="shared" si="0"/>
        <v>1565000</v>
      </c>
    </row>
    <row r="24" s="4" customFormat="1" customHeight="1" spans="1:8">
      <c r="A24" s="17" t="s">
        <v>41</v>
      </c>
      <c r="B24" s="18" t="s">
        <v>11</v>
      </c>
      <c r="C24" s="26" t="s">
        <v>12</v>
      </c>
      <c r="D24" s="27">
        <v>0</v>
      </c>
      <c r="E24" s="28">
        <v>15</v>
      </c>
      <c r="F24" s="18" t="s">
        <v>38</v>
      </c>
      <c r="G24" s="19"/>
      <c r="H24" s="19">
        <f t="shared" si="0"/>
        <v>0</v>
      </c>
    </row>
    <row r="25" s="4" customFormat="1" customHeight="1" spans="1:8">
      <c r="A25" s="17" t="s">
        <v>42</v>
      </c>
      <c r="B25" s="18" t="s">
        <v>11</v>
      </c>
      <c r="C25" s="26" t="s">
        <v>12</v>
      </c>
      <c r="D25" s="27">
        <v>0</v>
      </c>
      <c r="E25" s="28">
        <v>10</v>
      </c>
      <c r="F25" s="18" t="s">
        <v>40</v>
      </c>
      <c r="G25" s="19"/>
      <c r="H25" s="19">
        <f t="shared" si="0"/>
        <v>0</v>
      </c>
    </row>
    <row r="26" s="4" customFormat="1" customHeight="1" spans="1:8">
      <c r="A26" s="17" t="s">
        <v>43</v>
      </c>
      <c r="B26" s="18" t="s">
        <v>11</v>
      </c>
      <c r="C26" s="26" t="s">
        <v>12</v>
      </c>
      <c r="D26" s="27">
        <v>0</v>
      </c>
      <c r="E26" s="28">
        <v>15</v>
      </c>
      <c r="F26" s="18" t="s">
        <v>38</v>
      </c>
      <c r="G26" s="19"/>
      <c r="H26" s="19">
        <f t="shared" si="0"/>
        <v>0</v>
      </c>
    </row>
    <row r="27" s="4" customFormat="1" customHeight="1" spans="1:8">
      <c r="A27" s="17" t="s">
        <v>44</v>
      </c>
      <c r="B27" s="18" t="s">
        <v>11</v>
      </c>
      <c r="C27" s="26" t="s">
        <v>12</v>
      </c>
      <c r="D27" s="27">
        <v>0</v>
      </c>
      <c r="E27" s="28">
        <v>20</v>
      </c>
      <c r="F27" s="18" t="s">
        <v>45</v>
      </c>
      <c r="G27" s="19"/>
      <c r="H27" s="19">
        <f t="shared" si="0"/>
        <v>0</v>
      </c>
    </row>
    <row r="28" s="4" customFormat="1" customHeight="1" spans="1:8">
      <c r="A28" s="17" t="s">
        <v>46</v>
      </c>
      <c r="B28" s="18" t="s">
        <v>11</v>
      </c>
      <c r="C28" s="26" t="s">
        <v>12</v>
      </c>
      <c r="D28" s="27">
        <v>1732500000</v>
      </c>
      <c r="E28" s="28">
        <v>20</v>
      </c>
      <c r="F28" s="18" t="s">
        <v>45</v>
      </c>
      <c r="G28" s="19"/>
      <c r="H28" s="19">
        <f t="shared" si="0"/>
        <v>30318750</v>
      </c>
    </row>
    <row r="29" s="4" customFormat="1" customHeight="1" spans="1:8">
      <c r="A29" s="17" t="s">
        <v>47</v>
      </c>
      <c r="B29" s="18" t="s">
        <v>11</v>
      </c>
      <c r="C29" s="26" t="s">
        <v>12</v>
      </c>
      <c r="D29" s="27">
        <v>0</v>
      </c>
      <c r="E29" s="28">
        <v>15</v>
      </c>
      <c r="F29" s="18" t="s">
        <v>38</v>
      </c>
      <c r="G29" s="19"/>
      <c r="H29" s="19">
        <f t="shared" si="0"/>
        <v>0</v>
      </c>
    </row>
    <row r="30" s="4" customFormat="1" customHeight="1" spans="1:8">
      <c r="A30" s="17" t="s">
        <v>48</v>
      </c>
      <c r="B30" s="18" t="s">
        <v>11</v>
      </c>
      <c r="C30" s="26" t="s">
        <v>12</v>
      </c>
      <c r="D30" s="27">
        <v>0</v>
      </c>
      <c r="E30" s="28">
        <v>20</v>
      </c>
      <c r="F30" s="18" t="s">
        <v>45</v>
      </c>
      <c r="G30" s="19"/>
      <c r="H30" s="19">
        <f t="shared" si="0"/>
        <v>0</v>
      </c>
    </row>
    <row r="31" s="3" customFormat="1" customHeight="1" spans="1:8">
      <c r="A31" s="17" t="s">
        <v>49</v>
      </c>
      <c r="B31" s="18" t="s">
        <v>11</v>
      </c>
      <c r="C31" s="26" t="s">
        <v>12</v>
      </c>
      <c r="D31" s="27">
        <v>3900000</v>
      </c>
      <c r="E31" s="25">
        <v>10</v>
      </c>
      <c r="F31" s="29">
        <v>4.16</v>
      </c>
      <c r="G31" s="27"/>
      <c r="H31" s="27">
        <f>D31*F31/100/2</f>
        <v>81120</v>
      </c>
    </row>
    <row r="32" s="3" customFormat="1" customHeight="1" spans="1:8">
      <c r="A32" s="17" t="s">
        <v>50</v>
      </c>
      <c r="B32" s="18" t="s">
        <v>11</v>
      </c>
      <c r="C32" s="26" t="s">
        <v>12</v>
      </c>
      <c r="D32" s="27">
        <v>0</v>
      </c>
      <c r="E32" s="25">
        <v>10</v>
      </c>
      <c r="F32" s="29">
        <v>4.16</v>
      </c>
      <c r="G32" s="27"/>
      <c r="H32" s="27">
        <f>D32*F32/100/2</f>
        <v>0</v>
      </c>
    </row>
    <row r="33" s="3" customFormat="1" customHeight="1" spans="1:8">
      <c r="A33" s="17" t="s">
        <v>51</v>
      </c>
      <c r="B33" s="18" t="s">
        <v>11</v>
      </c>
      <c r="C33" s="26" t="s">
        <v>12</v>
      </c>
      <c r="D33" s="27">
        <v>104640000</v>
      </c>
      <c r="E33" s="25">
        <v>10</v>
      </c>
      <c r="F33" s="29">
        <v>3.61</v>
      </c>
      <c r="G33" s="27"/>
      <c r="H33" s="27">
        <f>D33*F33/100/2</f>
        <v>1888752</v>
      </c>
    </row>
    <row r="34" s="3" customFormat="1" customHeight="1" spans="1:8">
      <c r="A34" s="17" t="s">
        <v>52</v>
      </c>
      <c r="B34" s="18" t="s">
        <v>11</v>
      </c>
      <c r="C34" s="26" t="s">
        <v>12</v>
      </c>
      <c r="D34" s="27">
        <v>11150000</v>
      </c>
      <c r="E34" s="25">
        <v>10</v>
      </c>
      <c r="F34" s="29">
        <v>3.61</v>
      </c>
      <c r="G34" s="27"/>
      <c r="H34" s="27">
        <f>D34*F34/100/2</f>
        <v>201257.5</v>
      </c>
    </row>
    <row r="35" s="4" customFormat="1" customHeight="1" spans="1:8">
      <c r="A35" s="17" t="s">
        <v>53</v>
      </c>
      <c r="B35" s="18" t="s">
        <v>11</v>
      </c>
      <c r="C35" s="26" t="s">
        <v>12</v>
      </c>
      <c r="D35" s="27">
        <v>0</v>
      </c>
      <c r="E35" s="28">
        <v>10</v>
      </c>
      <c r="F35" s="18" t="s">
        <v>54</v>
      </c>
      <c r="G35" s="19"/>
      <c r="H35" s="19">
        <f>D35*F35/200</f>
        <v>0</v>
      </c>
    </row>
    <row r="36" s="4" customFormat="1" customHeight="1" spans="1:8">
      <c r="A36" s="17" t="s">
        <v>55</v>
      </c>
      <c r="B36" s="18" t="s">
        <v>11</v>
      </c>
      <c r="C36" s="26" t="s">
        <v>12</v>
      </c>
      <c r="D36" s="27">
        <v>0</v>
      </c>
      <c r="E36" s="28">
        <v>10</v>
      </c>
      <c r="F36" s="18" t="s">
        <v>54</v>
      </c>
      <c r="G36" s="19"/>
      <c r="H36" s="19">
        <f>D36*F36/200</f>
        <v>0</v>
      </c>
    </row>
    <row r="37" s="3" customFormat="1" customHeight="1" spans="1:8">
      <c r="A37" s="30" t="s">
        <v>56</v>
      </c>
      <c r="B37" s="18" t="s">
        <v>11</v>
      </c>
      <c r="C37" s="26" t="s">
        <v>12</v>
      </c>
      <c r="D37" s="27">
        <v>0</v>
      </c>
      <c r="E37" s="25">
        <v>5</v>
      </c>
      <c r="F37" s="29">
        <v>3.3</v>
      </c>
      <c r="G37" s="27">
        <v>0</v>
      </c>
      <c r="H37" s="27">
        <f>D37*F37/100/2</f>
        <v>0</v>
      </c>
    </row>
    <row r="38" s="3" customFormat="1" customHeight="1" spans="1:8">
      <c r="A38" s="30" t="s">
        <v>57</v>
      </c>
      <c r="B38" s="18" t="s">
        <v>11</v>
      </c>
      <c r="C38" s="26" t="s">
        <v>12</v>
      </c>
      <c r="D38" s="27">
        <v>0</v>
      </c>
      <c r="E38" s="25">
        <v>7</v>
      </c>
      <c r="F38" s="29">
        <v>3.4</v>
      </c>
      <c r="G38" s="27"/>
      <c r="H38" s="27">
        <f>D38*F38/100/2</f>
        <v>0</v>
      </c>
    </row>
    <row r="39" s="3" customFormat="1" customHeight="1" spans="1:8">
      <c r="A39" s="30" t="s">
        <v>58</v>
      </c>
      <c r="B39" s="18" t="s">
        <v>11</v>
      </c>
      <c r="C39" s="26" t="s">
        <v>12</v>
      </c>
      <c r="D39" s="27">
        <v>36000000</v>
      </c>
      <c r="E39" s="25">
        <v>10</v>
      </c>
      <c r="F39" s="29">
        <v>3.37</v>
      </c>
      <c r="G39" s="27"/>
      <c r="H39" s="27">
        <f>D39*F39/100/2</f>
        <v>606600</v>
      </c>
    </row>
    <row r="40" s="3" customFormat="1" customHeight="1" spans="1:8">
      <c r="A40" s="30" t="s">
        <v>59</v>
      </c>
      <c r="B40" s="18" t="s">
        <v>11</v>
      </c>
      <c r="C40" s="26" t="s">
        <v>12</v>
      </c>
      <c r="D40" s="27">
        <v>280000000</v>
      </c>
      <c r="E40" s="25">
        <v>10</v>
      </c>
      <c r="F40" s="29">
        <v>3.37</v>
      </c>
      <c r="G40" s="27"/>
      <c r="H40" s="27">
        <f>D40*F40/100/2</f>
        <v>4718000</v>
      </c>
    </row>
    <row r="41" s="3" customFormat="1" customHeight="1" spans="1:8">
      <c r="A41" s="30" t="s">
        <v>60</v>
      </c>
      <c r="B41" s="18" t="s">
        <v>11</v>
      </c>
      <c r="C41" s="26" t="s">
        <v>12</v>
      </c>
      <c r="D41" s="27">
        <v>244000000</v>
      </c>
      <c r="E41" s="25">
        <v>10</v>
      </c>
      <c r="F41" s="29">
        <v>3.37</v>
      </c>
      <c r="G41" s="27"/>
      <c r="H41" s="27">
        <f>D41*F41/100/2</f>
        <v>4111400</v>
      </c>
    </row>
    <row r="42" customHeight="1" spans="1:8">
      <c r="A42" s="26" t="s">
        <v>61</v>
      </c>
      <c r="B42" s="26"/>
      <c r="C42" s="26"/>
      <c r="D42" s="26"/>
      <c r="E42" s="26"/>
      <c r="F42" s="26"/>
      <c r="G42" s="27">
        <f>SUM(G4:G41)</f>
        <v>0</v>
      </c>
      <c r="H42" s="27">
        <f>SUM(H4:H41)</f>
        <v>102920978</v>
      </c>
    </row>
  </sheetData>
  <autoFilter ref="A3:H42">
    <extLst/>
  </autoFilter>
  <mergeCells count="2">
    <mergeCell ref="A1:H1"/>
    <mergeCell ref="A42:F42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4127DA24614244A99BE7AD94C6E97D83_13</vt:lpwstr>
  </property>
  <property fmtid="{D5CDD505-2E9C-101B-9397-08002B2CF9AE}" pid="3" name="KSOProductBuildVer">
    <vt:lpwstr>2052-12.1.0.16388</vt:lpwstr>
  </property>
</Properties>
</file>