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附件1!$A$3:$H$32</definedName>
    <definedName name="_xlnm.Print_Area" localSheetId="0">附件1!$A$1:$H$31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<sst xmlns="http://schemas.openxmlformats.org/spreadsheetml/2006/main" count="129" uniqueCount="53">
  <si>
    <t>市本级2024年2月地方政府债券还本付息计划表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</si>
  <si>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</si>
  <si>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</si>
  <si>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</si>
  <si>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</si>
  <si>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</si>
  <si>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</si>
  <si>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</si>
  <si>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</si>
  <si>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</si>
  <si>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2016年福建省政府一般债券（八期）1605499</t>
  </si>
  <si>
    <t>2月</t>
  </si>
  <si>
    <t>1市本级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</si>
  <si>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</si>
  <si>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</si>
  <si>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</si>
  <si>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</si>
  <si>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</si>
  <si>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</si>
  <si>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</si>
  <si>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</si>
  <si>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</si>
  <si>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</si>
  <si>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</si>
  <si>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2022年福建省保障性安居工程专项债券（一期）——2022年福建省政府专项债券（一期）</t>
  </si>
  <si>
    <t>2.54</t>
  </si>
  <si>
    <t>2022年福建省保障性安居工程专项债券（二期）——2022年福建省政府专项债券（二期）</t>
  </si>
  <si>
    <t>2.82</t>
  </si>
  <si>
    <t>2022年福建省保障性安居工程专项债券（三期）——2022年福建省政府专项债券（三期）</t>
  </si>
  <si>
    <t>2022年福建省保障性安居工程专项债券（四期）——2022年福建省政府专项债券（四期）</t>
  </si>
  <si>
    <t>15</t>
  </si>
  <si>
    <t>3.26</t>
  </si>
  <si>
    <t>2022年福建省交通基础设施专项债券（一期）——2022年福建省政府专项债券（六期）</t>
  </si>
  <si>
    <t>20</t>
  </si>
  <si>
    <t>3.35</t>
  </si>
  <si>
    <t>2022年福建省市政和产业园区基础设施专项债券（二期）——2022年福建省政府专项债券（九期）</t>
  </si>
  <si>
    <t>2022年福建省市政和产业园区基础设施专项债券（三期）——2022年福建省政府专项债券（十期）</t>
  </si>
  <si>
    <t>2022年福建省农林水利专项债券（一期）——2022年福建省政府专项债券（十一期）</t>
  </si>
  <si>
    <t>2022年福建省农林水利专项债券（三期）——2022年福建省政府专项债券（十三期）</t>
  </si>
  <si>
    <t>2022年福建省社会事业专项债券（一期）——2022年福建省政府专项债券（十五期）</t>
  </si>
  <si>
    <t>2022年福建省社会事业专项债券（三期）——2022年福建省政府专项债券（十七期）</t>
  </si>
  <si>
    <t>2022年福建省保障性安居工程专项债券（六期）——2022年福建省政府专项债券（十八期）</t>
  </si>
  <si>
    <t>2.65</t>
  </si>
  <si>
    <t>2022年福建省保障性安居工程专项债券（七期）——2022年福建省政府专项债券（十九期）</t>
  </si>
  <si>
    <t>2.92</t>
  </si>
  <si>
    <t>2022年福建省保障性安居工程专项债券（八期）——2022年福建省政府专项债券（二十期）</t>
  </si>
  <si>
    <t>3.03</t>
  </si>
  <si>
    <t>2022年福建省市政和产业园区基础设施专项债券（四期）——2022年福建省政府专项债券（二十六期）</t>
  </si>
  <si>
    <t>2022年福建省市政和产业园区基础设施专项债券（六期）——2022年福建省政府专项债券（二十八期）</t>
  </si>
  <si>
    <t>3.32</t>
  </si>
  <si>
    <t>2022年福建省农林水利专项债券（五期）——2022年福建省政府专项债券（三十期）</t>
  </si>
  <si>
    <t>2022年福建省社会事业专项债券（五期）——2022年福建省政府专项债券（三十五期）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</si>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</sst>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7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pane ySplit="3" topLeftCell="A20" activePane="bottomLeft" state="frozen"/>
      <selection/>
      <selection pane="bottomLeft" activeCell="A2" sqref="A2"/>
    </sheetView>
  </sheetViews>
  <sheetFormatPr defaultColWidth="9" defaultRowHeight="25" customHeight="1" outlineLevelCol="7"/>
  <cols>
    <col min="1" max="1" width="44.125" style="4" customWidth="1"/>
    <col min="2" max="2" width="8.525" style="5" customWidth="1"/>
    <col min="3" max="3" width="8.375" style="5" customWidth="1"/>
    <col min="4" max="4" width="16.025" style="6" customWidth="1"/>
    <col min="5" max="5" width="5.43333333333333" style="7" customWidth="1"/>
    <col min="6" max="6" width="6.75833333333333" style="5" customWidth="1"/>
    <col min="7" max="7" width="15.1416666666667" style="6" customWidth="1"/>
    <col min="8" max="8" width="15.2833333333333" style="6" customWidth="1"/>
    <col min="9" max="9" width="12.625" style="3"/>
    <col min="10" max="16384" width="9" style="3"/>
  </cols>
  <sheetData>
    <row r="1" s="1" customFormat="1" ht="20.25" spans="1:8">
      <c r="A1" s="8" t="s">
        <v>0</v>
      </c>
      <c r="B1" s="8"/>
      <c r="C1" s="8"/>
      <c r="D1" s="9"/>
      <c r="E1" s="10"/>
      <c r="F1" s="8"/>
      <c r="G1" s="9"/>
      <c r="H1" s="9"/>
    </row>
    <row r="2" s="1" customFormat="1" ht="24" customHeight="1" spans="1:8">
      <c r="A2" s="4"/>
      <c r="B2" s="5"/>
      <c r="C2" s="5"/>
      <c r="D2" s="11"/>
      <c r="E2" s="7"/>
      <c r="F2" s="5"/>
      <c r="G2" s="11"/>
      <c r="H2" s="12" t="s">
        <v>1</v>
      </c>
    </row>
    <row r="3" s="2" customFormat="1" ht="40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4" t="s">
        <v>8</v>
      </c>
      <c r="H3" s="14" t="s">
        <v>9</v>
      </c>
    </row>
    <row r="4" s="3" customFormat="1" customHeight="1" spans="1:8">
      <c r="A4" s="16" t="s">
        <v>10</v>
      </c>
      <c r="B4" s="17" t="s">
        <v>11</v>
      </c>
      <c r="C4" s="18" t="s">
        <v>12</v>
      </c>
      <c r="D4" s="19">
        <f>364200000-90000000-15000000</f>
        <v>259200000</v>
      </c>
      <c r="E4" s="20">
        <v>10</v>
      </c>
      <c r="F4" s="21">
        <v>2.87</v>
      </c>
      <c r="G4" s="22"/>
      <c r="H4" s="22">
        <f>D4*F4/100/2</f>
        <v>3719520</v>
      </c>
    </row>
    <row r="5" s="3" customFormat="1" customHeight="1" spans="1:8">
      <c r="A5" s="16" t="s">
        <v>13</v>
      </c>
      <c r="B5" s="17" t="s">
        <v>11</v>
      </c>
      <c r="C5" s="18" t="s">
        <v>12</v>
      </c>
      <c r="D5" s="19">
        <f>535000000-400000000</f>
        <v>135000000</v>
      </c>
      <c r="E5" s="20">
        <v>10</v>
      </c>
      <c r="F5" s="21">
        <v>2.8</v>
      </c>
      <c r="G5" s="22"/>
      <c r="H5" s="22">
        <f>D5*F5/100/2</f>
        <v>1890000</v>
      </c>
    </row>
    <row r="6" s="3" customFormat="1" customHeight="1" spans="1:8">
      <c r="A6" s="16" t="s">
        <v>14</v>
      </c>
      <c r="B6" s="17" t="s">
        <v>11</v>
      </c>
      <c r="C6" s="18" t="s">
        <v>12</v>
      </c>
      <c r="D6" s="22">
        <v>0</v>
      </c>
      <c r="E6" s="20">
        <v>10</v>
      </c>
      <c r="F6" s="21">
        <v>4.03</v>
      </c>
      <c r="G6" s="22"/>
      <c r="H6" s="22">
        <f>D6*F6/100/2</f>
        <v>0</v>
      </c>
    </row>
    <row r="7" s="3" customFormat="1" customHeight="1" spans="1:8">
      <c r="A7" s="16" t="s">
        <v>15</v>
      </c>
      <c r="B7" s="17" t="s">
        <v>11</v>
      </c>
      <c r="C7" s="18" t="s">
        <v>12</v>
      </c>
      <c r="D7" s="22">
        <v>0</v>
      </c>
      <c r="E7" s="20">
        <v>10</v>
      </c>
      <c r="F7" s="21">
        <v>4.03</v>
      </c>
      <c r="G7" s="22"/>
      <c r="H7" s="22">
        <f>D7*F7/100/2</f>
        <v>0</v>
      </c>
    </row>
    <row r="8" s="3" customFormat="1" customHeight="1" spans="1:8">
      <c r="A8" s="23" t="s">
        <v>16</v>
      </c>
      <c r="B8" s="17" t="s">
        <v>11</v>
      </c>
      <c r="C8" s="18" t="s">
        <v>12</v>
      </c>
      <c r="D8" s="22">
        <v>42740000</v>
      </c>
      <c r="E8" s="20">
        <v>10</v>
      </c>
      <c r="F8" s="18">
        <v>3.26</v>
      </c>
      <c r="G8" s="22"/>
      <c r="H8" s="22">
        <f t="shared" ref="H8:H13" si="0">D8*F8/200</f>
        <v>696662</v>
      </c>
    </row>
    <row r="9" s="3" customFormat="1" customHeight="1" spans="1:8">
      <c r="A9" s="23" t="s">
        <v>17</v>
      </c>
      <c r="B9" s="17" t="s">
        <v>11</v>
      </c>
      <c r="C9" s="18" t="s">
        <v>12</v>
      </c>
      <c r="D9" s="22">
        <v>42730000</v>
      </c>
      <c r="E9" s="20">
        <v>15</v>
      </c>
      <c r="F9" s="18">
        <v>3.73</v>
      </c>
      <c r="G9" s="22"/>
      <c r="H9" s="22">
        <f t="shared" si="0"/>
        <v>796914.5</v>
      </c>
    </row>
    <row r="10" s="3" customFormat="1" customHeight="1" spans="1:8">
      <c r="A10" s="16" t="s">
        <v>18</v>
      </c>
      <c r="B10" s="17" t="s">
        <v>11</v>
      </c>
      <c r="C10" s="24" t="s">
        <v>12</v>
      </c>
      <c r="D10" s="19">
        <f>135000000-20000000</f>
        <v>115000000</v>
      </c>
      <c r="E10" s="20">
        <v>10</v>
      </c>
      <c r="F10" s="18">
        <v>3.06</v>
      </c>
      <c r="G10" s="22"/>
      <c r="H10" s="22">
        <f t="shared" si="0"/>
        <v>1759500</v>
      </c>
    </row>
    <row r="11" s="3" customFormat="1" customHeight="1" spans="1:8">
      <c r="A11" s="23" t="s">
        <v>19</v>
      </c>
      <c r="B11" s="17" t="s">
        <v>11</v>
      </c>
      <c r="C11" s="18" t="s">
        <v>12</v>
      </c>
      <c r="D11" s="22">
        <v>110430000</v>
      </c>
      <c r="E11" s="20">
        <v>15</v>
      </c>
      <c r="F11" s="18">
        <v>3.76</v>
      </c>
      <c r="G11" s="22"/>
      <c r="H11" s="22">
        <f t="shared" si="0"/>
        <v>2076084</v>
      </c>
    </row>
    <row r="12" s="3" customFormat="1" customHeight="1" spans="1:8">
      <c r="A12" s="23" t="s">
        <v>20</v>
      </c>
      <c r="B12" s="17" t="s">
        <v>11</v>
      </c>
      <c r="C12" s="18" t="s">
        <v>12</v>
      </c>
      <c r="D12" s="19">
        <f>549750000-26250000</f>
        <v>523500000</v>
      </c>
      <c r="E12" s="20">
        <v>15</v>
      </c>
      <c r="F12" s="18">
        <v>3.76</v>
      </c>
      <c r="G12" s="22"/>
      <c r="H12" s="22">
        <f t="shared" si="0"/>
        <v>9841800</v>
      </c>
    </row>
    <row r="13" s="3" customFormat="1" customHeight="1" spans="1:8">
      <c r="A13" s="16" t="s">
        <v>21</v>
      </c>
      <c r="B13" s="17" t="s">
        <v>11</v>
      </c>
      <c r="C13" s="18" t="s">
        <v>12</v>
      </c>
      <c r="D13" s="22">
        <v>120700000</v>
      </c>
      <c r="E13" s="25" t="s">
        <v>22</v>
      </c>
      <c r="F13" s="17" t="s">
        <v>23</v>
      </c>
      <c r="G13" s="22"/>
      <c r="H13" s="22">
        <f t="shared" si="0"/>
        <v>1786360</v>
      </c>
    </row>
    <row r="14" s="3" customFormat="1" customHeight="1" spans="1:8">
      <c r="A14" s="16" t="s">
        <v>24</v>
      </c>
      <c r="B14" s="17" t="s">
        <v>11</v>
      </c>
      <c r="C14" s="18" t="s">
        <v>12</v>
      </c>
      <c r="D14" s="22">
        <v>0</v>
      </c>
      <c r="E14" s="25">
        <v>5</v>
      </c>
      <c r="F14" s="17" t="s">
        <v>25</v>
      </c>
      <c r="G14" s="22"/>
      <c r="H14" s="22">
        <f>D14*F14/100</f>
        <v>0</v>
      </c>
    </row>
    <row r="15" s="3" customFormat="1" customHeight="1" spans="1:8">
      <c r="A15" s="16" t="s">
        <v>26</v>
      </c>
      <c r="B15" s="17" t="s">
        <v>11</v>
      </c>
      <c r="C15" s="18" t="s">
        <v>12</v>
      </c>
      <c r="D15" s="22">
        <v>0</v>
      </c>
      <c r="E15" s="25">
        <v>7</v>
      </c>
      <c r="F15" s="17" t="s">
        <v>27</v>
      </c>
      <c r="G15" s="22"/>
      <c r="H15" s="22">
        <f>D15*F15/100</f>
        <v>0</v>
      </c>
    </row>
    <row r="16" s="3" customFormat="1" customHeight="1" spans="1:8">
      <c r="A16" s="16" t="s">
        <v>28</v>
      </c>
      <c r="B16" s="17" t="s">
        <v>11</v>
      </c>
      <c r="C16" s="18" t="s">
        <v>12</v>
      </c>
      <c r="D16" s="22">
        <v>230000000</v>
      </c>
      <c r="E16" s="25" t="s">
        <v>22</v>
      </c>
      <c r="F16" s="17" t="s">
        <v>23</v>
      </c>
      <c r="G16" s="22"/>
      <c r="H16" s="22">
        <f t="shared" ref="H16:H24" si="1">D16*F16/200</f>
        <v>3404000</v>
      </c>
    </row>
    <row r="17" s="3" customFormat="1" customHeight="1" spans="1:8">
      <c r="A17" s="16" t="s">
        <v>29</v>
      </c>
      <c r="B17" s="17" t="s">
        <v>11</v>
      </c>
      <c r="C17" s="18" t="s">
        <v>12</v>
      </c>
      <c r="D17" s="22">
        <v>0</v>
      </c>
      <c r="E17" s="25" t="s">
        <v>30</v>
      </c>
      <c r="F17" s="17" t="s">
        <v>31</v>
      </c>
      <c r="G17" s="22"/>
      <c r="H17" s="22">
        <f t="shared" si="1"/>
        <v>0</v>
      </c>
    </row>
    <row r="18" s="3" customFormat="1" customHeight="1" spans="1:8">
      <c r="A18" s="16" t="s">
        <v>32</v>
      </c>
      <c r="B18" s="17" t="s">
        <v>11</v>
      </c>
      <c r="C18" s="18" t="s">
        <v>12</v>
      </c>
      <c r="D18" s="22">
        <v>75910000</v>
      </c>
      <c r="E18" s="25" t="s">
        <v>33</v>
      </c>
      <c r="F18" s="17" t="s">
        <v>34</v>
      </c>
      <c r="G18" s="22"/>
      <c r="H18" s="22">
        <f t="shared" si="1"/>
        <v>1271492.5</v>
      </c>
    </row>
    <row r="19" s="3" customFormat="1" customHeight="1" spans="1:8">
      <c r="A19" s="16" t="s">
        <v>35</v>
      </c>
      <c r="B19" s="17" t="s">
        <v>11</v>
      </c>
      <c r="C19" s="18" t="s">
        <v>12</v>
      </c>
      <c r="D19" s="22">
        <v>0</v>
      </c>
      <c r="E19" s="25" t="s">
        <v>30</v>
      </c>
      <c r="F19" s="17" t="s">
        <v>31</v>
      </c>
      <c r="G19" s="22"/>
      <c r="H19" s="22">
        <f t="shared" si="1"/>
        <v>0</v>
      </c>
    </row>
    <row r="20" s="3" customFormat="1" customHeight="1" spans="1:8">
      <c r="A20" s="16" t="s">
        <v>36</v>
      </c>
      <c r="B20" s="17" t="s">
        <v>11</v>
      </c>
      <c r="C20" s="18" t="s">
        <v>12</v>
      </c>
      <c r="D20" s="22">
        <v>0</v>
      </c>
      <c r="E20" s="25" t="s">
        <v>33</v>
      </c>
      <c r="F20" s="17" t="s">
        <v>34</v>
      </c>
      <c r="G20" s="22"/>
      <c r="H20" s="22">
        <f t="shared" si="1"/>
        <v>0</v>
      </c>
    </row>
    <row r="21" s="3" customFormat="1" customHeight="1" spans="1:8">
      <c r="A21" s="16" t="s">
        <v>37</v>
      </c>
      <c r="B21" s="17" t="s">
        <v>11</v>
      </c>
      <c r="C21" s="18" t="s">
        <v>12</v>
      </c>
      <c r="D21" s="22">
        <v>50000000</v>
      </c>
      <c r="E21" s="25" t="s">
        <v>22</v>
      </c>
      <c r="F21" s="17" t="s">
        <v>23</v>
      </c>
      <c r="G21" s="22"/>
      <c r="H21" s="22">
        <f t="shared" si="1"/>
        <v>740000</v>
      </c>
    </row>
    <row r="22" s="3" customFormat="1" customHeight="1" spans="1:8">
      <c r="A22" s="16" t="s">
        <v>38</v>
      </c>
      <c r="B22" s="17" t="s">
        <v>11</v>
      </c>
      <c r="C22" s="18" t="s">
        <v>12</v>
      </c>
      <c r="D22" s="22">
        <v>1510000000</v>
      </c>
      <c r="E22" s="25" t="s">
        <v>33</v>
      </c>
      <c r="F22" s="17" t="s">
        <v>34</v>
      </c>
      <c r="G22" s="22"/>
      <c r="H22" s="22">
        <f t="shared" si="1"/>
        <v>25292500</v>
      </c>
    </row>
    <row r="23" s="3" customFormat="1" customHeight="1" spans="1:8">
      <c r="A23" s="16" t="s">
        <v>39</v>
      </c>
      <c r="B23" s="17" t="s">
        <v>11</v>
      </c>
      <c r="C23" s="18" t="s">
        <v>12</v>
      </c>
      <c r="D23" s="22">
        <v>29000000</v>
      </c>
      <c r="E23" s="25" t="s">
        <v>22</v>
      </c>
      <c r="F23" s="17" t="s">
        <v>23</v>
      </c>
      <c r="G23" s="22"/>
      <c r="H23" s="22">
        <f t="shared" si="1"/>
        <v>429200</v>
      </c>
    </row>
    <row r="24" s="3" customFormat="1" customHeight="1" spans="1:8">
      <c r="A24" s="16" t="s">
        <v>40</v>
      </c>
      <c r="B24" s="17" t="s">
        <v>11</v>
      </c>
      <c r="C24" s="18" t="s">
        <v>12</v>
      </c>
      <c r="D24" s="22">
        <v>220000000</v>
      </c>
      <c r="E24" s="25" t="s">
        <v>33</v>
      </c>
      <c r="F24" s="17" t="s">
        <v>34</v>
      </c>
      <c r="G24" s="22"/>
      <c r="H24" s="22">
        <f t="shared" si="1"/>
        <v>3685000</v>
      </c>
    </row>
    <row r="25" s="3" customFormat="1" customHeight="1" spans="1:8">
      <c r="A25" s="16" t="s">
        <v>41</v>
      </c>
      <c r="B25" s="17" t="s">
        <v>11</v>
      </c>
      <c r="C25" s="18" t="s">
        <v>12</v>
      </c>
      <c r="D25" s="22">
        <v>0</v>
      </c>
      <c r="E25" s="25">
        <v>5</v>
      </c>
      <c r="F25" s="17" t="s">
        <v>42</v>
      </c>
      <c r="G25" s="22"/>
      <c r="H25" s="22">
        <f>D25*F25/100</f>
        <v>0</v>
      </c>
    </row>
    <row r="26" s="3" customFormat="1" customHeight="1" spans="1:8">
      <c r="A26" s="16" t="s">
        <v>43</v>
      </c>
      <c r="B26" s="17" t="s">
        <v>11</v>
      </c>
      <c r="C26" s="18" t="s">
        <v>12</v>
      </c>
      <c r="D26" s="22">
        <v>0</v>
      </c>
      <c r="E26" s="25">
        <v>7</v>
      </c>
      <c r="F26" s="17" t="s">
        <v>44</v>
      </c>
      <c r="G26" s="22"/>
      <c r="H26" s="22">
        <f>D26*F26/100</f>
        <v>0</v>
      </c>
    </row>
    <row r="27" s="3" customFormat="1" customHeight="1" spans="1:8">
      <c r="A27" s="16" t="s">
        <v>45</v>
      </c>
      <c r="B27" s="17" t="s">
        <v>11</v>
      </c>
      <c r="C27" s="18" t="s">
        <v>12</v>
      </c>
      <c r="D27" s="22">
        <v>0</v>
      </c>
      <c r="E27" s="25" t="s">
        <v>22</v>
      </c>
      <c r="F27" s="17" t="s">
        <v>46</v>
      </c>
      <c r="G27" s="22"/>
      <c r="H27" s="22">
        <f>D27*F27/200</f>
        <v>0</v>
      </c>
    </row>
    <row r="28" s="3" customFormat="1" customHeight="1" spans="1:8">
      <c r="A28" s="16" t="s">
        <v>47</v>
      </c>
      <c r="B28" s="17" t="s">
        <v>11</v>
      </c>
      <c r="C28" s="18" t="s">
        <v>12</v>
      </c>
      <c r="D28" s="22">
        <v>0</v>
      </c>
      <c r="E28" s="25" t="s">
        <v>22</v>
      </c>
      <c r="F28" s="17" t="s">
        <v>46</v>
      </c>
      <c r="G28" s="22"/>
      <c r="H28" s="22">
        <f>D28*F28/200</f>
        <v>0</v>
      </c>
    </row>
    <row r="29" s="3" customFormat="1" customHeight="1" spans="1:8">
      <c r="A29" s="16" t="s">
        <v>48</v>
      </c>
      <c r="B29" s="17" t="s">
        <v>11</v>
      </c>
      <c r="C29" s="18" t="s">
        <v>12</v>
      </c>
      <c r="D29" s="19">
        <f>200000000-200000000</f>
        <v>0</v>
      </c>
      <c r="E29" s="25" t="s">
        <v>33</v>
      </c>
      <c r="F29" s="17" t="s">
        <v>49</v>
      </c>
      <c r="G29" s="22"/>
      <c r="H29" s="22">
        <f>D29*F29/200</f>
        <v>0</v>
      </c>
    </row>
    <row r="30" s="3" customFormat="1" customHeight="1" spans="1:8">
      <c r="A30" s="16" t="s">
        <v>50</v>
      </c>
      <c r="B30" s="17" t="s">
        <v>11</v>
      </c>
      <c r="C30" s="18" t="s">
        <v>12</v>
      </c>
      <c r="D30" s="22">
        <v>1350000000</v>
      </c>
      <c r="E30" s="25" t="s">
        <v>33</v>
      </c>
      <c r="F30" s="17" t="s">
        <v>49</v>
      </c>
      <c r="G30" s="22"/>
      <c r="H30" s="22">
        <f>D30*F30/200</f>
        <v>22410000</v>
      </c>
    </row>
    <row r="31" s="3" customFormat="1" customHeight="1" spans="1:8">
      <c r="A31" s="16" t="s">
        <v>51</v>
      </c>
      <c r="B31" s="17" t="s">
        <v>11</v>
      </c>
      <c r="C31" s="18" t="s">
        <v>12</v>
      </c>
      <c r="D31" s="22">
        <v>0</v>
      </c>
      <c r="E31" s="25" t="s">
        <v>30</v>
      </c>
      <c r="F31" s="17" t="s">
        <v>31</v>
      </c>
      <c r="G31" s="22"/>
      <c r="H31" s="22">
        <f>D31*F31/200</f>
        <v>0</v>
      </c>
    </row>
    <row r="32" customHeight="1" spans="1:8">
      <c r="A32" s="18" t="s">
        <v>52</v>
      </c>
      <c r="B32" s="18"/>
      <c r="C32" s="18"/>
      <c r="D32" s="18"/>
      <c r="E32" s="18"/>
      <c r="F32" s="18"/>
      <c r="G32" s="22">
        <f>SUM(G4:G31)</f>
        <v>0</v>
      </c>
      <c r="H32" s="22">
        <f>SUM(H4:H31)</f>
        <v>79799033</v>
      </c>
    </row>
  </sheetData>
  <autoFilter ref="A3:H32">
    <extLst/>
  </autoFilter>
  <mergeCells count="2">
    <mergeCell ref="A1:H1"/>
    <mergeCell ref="A32:F32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A294BD7CA9B64031BACA24232EB1C544_13</vt:lpwstr>
  </property>
  <property fmtid="{D5CDD505-2E9C-101B-9397-08002B2CF9AE}" pid="3" name="KSOProductBuildVer">
    <vt:lpwstr>2052-12.1.0.16388</vt:lpwstr>
  </property>
</Properties>
</file>