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2月" sheetId="1" r:id="rId1"/>
  </sheets>
  <definedNames>
    <definedName name="_xlnm._FilterDatabase" localSheetId="0" hidden="1">'2月'!$A$4:$P$32</definedName>
    <definedName name="_xlnm.Print_Area" localSheetId="0">'2月'!$A$1:$I$32</definedName>
    <definedName name="_xlnm.Print_Titles" localSheetId="0">'2月'!$3:$3</definedName>
  </definedNames>
  <calcPr calcId="144525"/>
</workbook>
</file>

<file path=xl/sharedStrings.xml><?xml version="1.0" encoding="utf-8"?>
<sst xmlns="http://schemas.openxmlformats.org/spreadsheetml/2006/main" count="130" uniqueCount="55">
  <si>
    <t>市本级2023年2月地方政府债券还本付息计划表</t>
  </si>
  <si>
    <t>单位：元</t>
  </si>
  <si>
    <t>地方政府债券名称</t>
  </si>
  <si>
    <t>债券类型</t>
  </si>
  <si>
    <t>月份</t>
  </si>
  <si>
    <t>政府债券金额</t>
  </si>
  <si>
    <t>期限</t>
  </si>
  <si>
    <t>年利率（%）</t>
  </si>
  <si>
    <t>应缴本金</t>
  </si>
  <si>
    <t>应缴利息</t>
  </si>
  <si>
    <t>省厅文件应缴资金日</t>
  </si>
  <si>
    <t>合计</t>
  </si>
  <si>
    <t>2016年福建省政府一般债券（八期）1605499</t>
  </si>
  <si>
    <t>一般</t>
  </si>
  <si>
    <t>2月</t>
  </si>
  <si>
    <t>2016年福建省政府专项债券（四期）1605501</t>
  </si>
  <si>
    <t>专项</t>
  </si>
  <si>
    <t>2015年福建省政府定向承销的置换专项债券（二期）1555012</t>
  </si>
  <si>
    <t>2015年福建省政府定向承销的置换一般债券（四期）1555016</t>
  </si>
  <si>
    <t>2020年福建省政府一般债券（三期）160892</t>
  </si>
  <si>
    <t xml:space="preserve">2020年福建省政府一般债券（四期）160893 </t>
  </si>
  <si>
    <t xml:space="preserve">2020年福建省政府一般债券（一期）2005166 </t>
  </si>
  <si>
    <t xml:space="preserve">2020年福建省地方政府再融资一般债券（二期）104891 </t>
  </si>
  <si>
    <t xml:space="preserve">2020年福建省地方政府再融资专项债券（二期）104892 </t>
  </si>
  <si>
    <t>2022年福建省政府一般债券（一期）</t>
  </si>
  <si>
    <t>10</t>
  </si>
  <si>
    <t>2.96</t>
  </si>
  <si>
    <t>2022年福建省保障性安居工程专项债券（一期）——2022年福建省政府专项债券（一期）</t>
  </si>
  <si>
    <t>2.54</t>
  </si>
  <si>
    <t>2022年福建省保障性安居工程专项债券（二期）——2022年福建省政府专项债券（二期）</t>
  </si>
  <si>
    <t>2.82</t>
  </si>
  <si>
    <t>2022年福建省保障性安居工程专项债券（三期）——2022年福建省政府专项债券（三期）</t>
  </si>
  <si>
    <t>2022年福建省保障性安居工程专项债券（四期）——2022年福建省政府专项债券（四期）</t>
  </si>
  <si>
    <t>15</t>
  </si>
  <si>
    <t>3.26</t>
  </si>
  <si>
    <t>2022年福建省交通基础设施专项债券（一期）——2022年福建省政府专项债券（六期）</t>
  </si>
  <si>
    <t>20</t>
  </si>
  <si>
    <t>3.35</t>
  </si>
  <si>
    <t>2022年福建省市政和产业园区基础设施专项债券（二期）——2022年福建省政府专项债券（九期）</t>
  </si>
  <si>
    <t>2022年福建省市政和产业园区基础设施专项债券（三期）——2022年福建省政府专项债券（十期）</t>
  </si>
  <si>
    <t>2022年福建省农林水利专项债券（一期）——2022年福建省政府专项债券（十一期）</t>
  </si>
  <si>
    <t>2022年福建省农林水利专项债券（三期）——2022年福建省政府专项债券（十三期）</t>
  </si>
  <si>
    <t>2022年福建省社会事业专项债券（一期）——2022年福建省政府专项债券（十五期）</t>
  </si>
  <si>
    <t>2022年福建省社会事业专项债券（三期）——2022年福建省政府专项债券（十七期）</t>
  </si>
  <si>
    <t>2022年福建省保障性安居工程专项债券（六期）——2022年福建省政府专项债券（十八期）</t>
  </si>
  <si>
    <t>2.65</t>
  </si>
  <si>
    <t>2022年福建省保障性安居工程专项债券（七期）——2022年福建省政府专项债券（十九期）</t>
  </si>
  <si>
    <t>2.92</t>
  </si>
  <si>
    <t>2022年福建省保障性安居工程专项债券（八期）——2022年福建省政府专项债券（二十期）</t>
  </si>
  <si>
    <t>3.03</t>
  </si>
  <si>
    <t>2022年福建省市政和产业园区基础设施专项债券（四期）——2022年福建省政府专项债券（二十六期）</t>
  </si>
  <si>
    <t>2022年福建省市政和产业园区基础设施专项债券（六期）——2022年福建省政府专项债券（二十八期）</t>
  </si>
  <si>
    <t>3.32</t>
  </si>
  <si>
    <t>2022年福建省农林水利专项债券（五期）——2022年福建省政府专项债券（三十期）</t>
  </si>
  <si>
    <t>2022年福建省社会事业专项债券（五期）——2022年福建省政府专项债券（三十五期）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</si>
</sst>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m&quot;月&quot;d&quot;日&quot;;@"/>
  </numFmts>
  <fonts count="29">
    <font>
      <sz val="12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宋体"/>
      <charset val="134"/>
    </font>
    <font>
      <b/>
      <sz val="16"/>
      <name val="黑体"/>
      <charset val="134"/>
    </font>
    <font>
      <sz val="10"/>
      <name val="仿宋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A1" sqref="A1:I1"/>
    </sheetView>
  </sheetViews>
  <sheetFormatPr defaultColWidth="9" defaultRowHeight="25" customHeight="1"/>
  <cols>
    <col min="1" max="1" width="44.125" style="4" customWidth="1"/>
    <col min="2" max="3" width="8.525" style="5" customWidth="1"/>
    <col min="4" max="4" width="16.025" style="6" customWidth="1"/>
    <col min="5" max="5" width="5.43333333333333" style="7" customWidth="1"/>
    <col min="6" max="6" width="6.75833333333333" style="8" customWidth="1"/>
    <col min="7" max="7" width="16" style="6" customWidth="1"/>
    <col min="8" max="8" width="15.2833333333333" style="6" customWidth="1"/>
    <col min="9" max="9" width="13.9666666666667" style="9" customWidth="1"/>
    <col min="10" max="10" width="9" style="1"/>
    <col min="11" max="11" width="12.625" style="1"/>
    <col min="12" max="16384" width="9" style="1"/>
  </cols>
  <sheetData>
    <row r="1" s="1" customFormat="1" ht="26" customHeight="1" spans="1:9">
      <c r="A1" s="10" t="s">
        <v>0</v>
      </c>
      <c r="B1" s="10"/>
      <c r="C1" s="10"/>
      <c r="D1" s="11"/>
      <c r="E1" s="12"/>
      <c r="F1" s="10"/>
      <c r="G1" s="11"/>
      <c r="H1" s="13"/>
      <c r="I1" s="32"/>
    </row>
    <row r="2" s="1" customFormat="1" ht="24" customHeight="1" spans="1:9">
      <c r="A2" s="4"/>
      <c r="B2" s="5"/>
      <c r="C2" s="5"/>
      <c r="D2" s="6"/>
      <c r="E2" s="14"/>
      <c r="F2" s="5"/>
      <c r="G2" s="6"/>
      <c r="H2" s="15" t="s">
        <v>1</v>
      </c>
      <c r="I2" s="15"/>
    </row>
    <row r="3" s="2" customFormat="1" ht="40" customHeight="1" spans="1:9">
      <c r="A3" s="16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6" t="s">
        <v>7</v>
      </c>
      <c r="G3" s="17" t="s">
        <v>8</v>
      </c>
      <c r="H3" s="17" t="s">
        <v>9</v>
      </c>
      <c r="I3" s="33" t="s">
        <v>10</v>
      </c>
    </row>
    <row r="4" s="2" customFormat="1" customHeight="1" spans="1:9">
      <c r="A4" s="19" t="s">
        <v>11</v>
      </c>
      <c r="B4" s="20"/>
      <c r="C4" s="20"/>
      <c r="D4" s="20"/>
      <c r="E4" s="20"/>
      <c r="F4" s="21"/>
      <c r="G4" s="17">
        <f>SUM(G5:G32)</f>
        <v>0</v>
      </c>
      <c r="H4" s="17">
        <f>SUM(H5:H32)</f>
        <v>79799033</v>
      </c>
      <c r="I4" s="33"/>
    </row>
    <row r="5" s="3" customFormat="1" customHeight="1" spans="1:9">
      <c r="A5" s="22" t="s">
        <v>12</v>
      </c>
      <c r="B5" s="23" t="s">
        <v>13</v>
      </c>
      <c r="C5" s="23" t="s">
        <v>14</v>
      </c>
      <c r="D5" s="24">
        <f>364200000-90000000-15000000</f>
        <v>259200000</v>
      </c>
      <c r="E5" s="25">
        <v>10</v>
      </c>
      <c r="F5" s="26">
        <v>2.87</v>
      </c>
      <c r="G5" s="27"/>
      <c r="H5" s="27">
        <f>D5*F5/100/2</f>
        <v>3719520</v>
      </c>
      <c r="I5" s="34">
        <v>44977</v>
      </c>
    </row>
    <row r="6" s="3" customFormat="1" customHeight="1" spans="1:9">
      <c r="A6" s="22" t="s">
        <v>15</v>
      </c>
      <c r="B6" s="23" t="s">
        <v>16</v>
      </c>
      <c r="C6" s="23" t="s">
        <v>14</v>
      </c>
      <c r="D6" s="24">
        <f>535000000-400000000</f>
        <v>135000000</v>
      </c>
      <c r="E6" s="25">
        <v>10</v>
      </c>
      <c r="F6" s="26">
        <v>2.8</v>
      </c>
      <c r="G6" s="27"/>
      <c r="H6" s="27">
        <f>D6*F6/100/2</f>
        <v>1890000</v>
      </c>
      <c r="I6" s="34">
        <v>44977</v>
      </c>
    </row>
    <row r="7" s="3" customFormat="1" customHeight="1" spans="1:9">
      <c r="A7" s="22" t="s">
        <v>17</v>
      </c>
      <c r="B7" s="23" t="s">
        <v>16</v>
      </c>
      <c r="C7" s="23" t="s">
        <v>14</v>
      </c>
      <c r="D7" s="27">
        <v>0</v>
      </c>
      <c r="E7" s="25">
        <v>10</v>
      </c>
      <c r="F7" s="26">
        <v>4.03</v>
      </c>
      <c r="G7" s="27"/>
      <c r="H7" s="27">
        <f>D7*F7/100/2</f>
        <v>0</v>
      </c>
      <c r="I7" s="34">
        <v>44978</v>
      </c>
    </row>
    <row r="8" s="3" customFormat="1" customHeight="1" spans="1:9">
      <c r="A8" s="22" t="s">
        <v>18</v>
      </c>
      <c r="B8" s="23" t="s">
        <v>13</v>
      </c>
      <c r="C8" s="23" t="s">
        <v>14</v>
      </c>
      <c r="D8" s="27">
        <v>0</v>
      </c>
      <c r="E8" s="25">
        <v>10</v>
      </c>
      <c r="F8" s="26">
        <v>4.03</v>
      </c>
      <c r="G8" s="27"/>
      <c r="H8" s="27">
        <f>D8*F8/100/2</f>
        <v>0</v>
      </c>
      <c r="I8" s="34">
        <v>44978</v>
      </c>
    </row>
    <row r="9" s="3" customFormat="1" customHeight="1" spans="1:9">
      <c r="A9" s="28" t="s">
        <v>19</v>
      </c>
      <c r="B9" s="23" t="s">
        <v>13</v>
      </c>
      <c r="C9" s="23" t="s">
        <v>14</v>
      </c>
      <c r="D9" s="27">
        <v>42740000</v>
      </c>
      <c r="E9" s="25">
        <v>10</v>
      </c>
      <c r="F9" s="29">
        <v>3.26</v>
      </c>
      <c r="G9" s="27"/>
      <c r="H9" s="27">
        <f>D9*F9/200</f>
        <v>696662</v>
      </c>
      <c r="I9" s="34">
        <v>44979</v>
      </c>
    </row>
    <row r="10" s="3" customFormat="1" customHeight="1" spans="1:9">
      <c r="A10" s="28" t="s">
        <v>20</v>
      </c>
      <c r="B10" s="23" t="s">
        <v>13</v>
      </c>
      <c r="C10" s="23" t="s">
        <v>14</v>
      </c>
      <c r="D10" s="27">
        <v>42730000</v>
      </c>
      <c r="E10" s="25">
        <v>15</v>
      </c>
      <c r="F10" s="29">
        <v>3.73</v>
      </c>
      <c r="G10" s="27"/>
      <c r="H10" s="27">
        <f>D10*F10/200</f>
        <v>796914.5</v>
      </c>
      <c r="I10" s="34">
        <v>44979</v>
      </c>
    </row>
    <row r="11" s="3" customFormat="1" customHeight="1" spans="1:9">
      <c r="A11" s="22" t="s">
        <v>21</v>
      </c>
      <c r="B11" s="23" t="s">
        <v>13</v>
      </c>
      <c r="C11" s="23" t="s">
        <v>14</v>
      </c>
      <c r="D11" s="24">
        <f>135000000-20000000</f>
        <v>115000000</v>
      </c>
      <c r="E11" s="25">
        <v>10</v>
      </c>
      <c r="F11" s="29">
        <v>3.06</v>
      </c>
      <c r="G11" s="27"/>
      <c r="H11" s="27">
        <f>D11*F11/200</f>
        <v>1759500</v>
      </c>
      <c r="I11" s="34">
        <v>44981</v>
      </c>
    </row>
    <row r="12" s="3" customFormat="1" customHeight="1" spans="1:9">
      <c r="A12" s="28" t="s">
        <v>22</v>
      </c>
      <c r="B12" s="23" t="s">
        <v>13</v>
      </c>
      <c r="C12" s="23" t="s">
        <v>14</v>
      </c>
      <c r="D12" s="27">
        <v>110430000</v>
      </c>
      <c r="E12" s="25">
        <v>15</v>
      </c>
      <c r="F12" s="29">
        <v>3.76</v>
      </c>
      <c r="G12" s="27"/>
      <c r="H12" s="27">
        <f>D12*F12/200</f>
        <v>2076084</v>
      </c>
      <c r="I12" s="34">
        <v>44985</v>
      </c>
    </row>
    <row r="13" s="3" customFormat="1" customHeight="1" spans="1:9">
      <c r="A13" s="28" t="s">
        <v>23</v>
      </c>
      <c r="B13" s="23" t="s">
        <v>16</v>
      </c>
      <c r="C13" s="23" t="s">
        <v>14</v>
      </c>
      <c r="D13" s="24">
        <f>549750000-26250000</f>
        <v>523500000</v>
      </c>
      <c r="E13" s="25">
        <v>15</v>
      </c>
      <c r="F13" s="29">
        <v>3.76</v>
      </c>
      <c r="G13" s="27"/>
      <c r="H13" s="27">
        <f>D13*F13/200</f>
        <v>9841800</v>
      </c>
      <c r="I13" s="34">
        <v>44985</v>
      </c>
    </row>
    <row r="14" s="1" customFormat="1" customHeight="1" spans="1:9">
      <c r="A14" s="22" t="s">
        <v>24</v>
      </c>
      <c r="B14" s="23" t="s">
        <v>13</v>
      </c>
      <c r="C14" s="23" t="s">
        <v>14</v>
      </c>
      <c r="D14" s="27">
        <v>120700000</v>
      </c>
      <c r="E14" s="30" t="s">
        <v>25</v>
      </c>
      <c r="F14" s="31" t="s">
        <v>26</v>
      </c>
      <c r="G14" s="27"/>
      <c r="H14" s="27">
        <f>D14*F14/200</f>
        <v>1786360</v>
      </c>
      <c r="I14" s="35">
        <v>44960</v>
      </c>
    </row>
    <row r="15" s="1" customFormat="1" customHeight="1" spans="1:9">
      <c r="A15" s="22" t="s">
        <v>27</v>
      </c>
      <c r="B15" s="23" t="s">
        <v>16</v>
      </c>
      <c r="C15" s="23" t="s">
        <v>14</v>
      </c>
      <c r="D15" s="27">
        <v>0</v>
      </c>
      <c r="E15" s="30">
        <v>5</v>
      </c>
      <c r="F15" s="31" t="s">
        <v>28</v>
      </c>
      <c r="G15" s="27"/>
      <c r="H15" s="27">
        <f>D15*F15/100</f>
        <v>0</v>
      </c>
      <c r="I15" s="35">
        <v>44960</v>
      </c>
    </row>
    <row r="16" s="1" customFormat="1" customHeight="1" spans="1:9">
      <c r="A16" s="22" t="s">
        <v>29</v>
      </c>
      <c r="B16" s="23" t="s">
        <v>16</v>
      </c>
      <c r="C16" s="23" t="s">
        <v>14</v>
      </c>
      <c r="D16" s="27">
        <v>0</v>
      </c>
      <c r="E16" s="30">
        <v>7</v>
      </c>
      <c r="F16" s="31" t="s">
        <v>30</v>
      </c>
      <c r="G16" s="27"/>
      <c r="H16" s="27">
        <f>D16*F16/100</f>
        <v>0</v>
      </c>
      <c r="I16" s="35">
        <v>44960</v>
      </c>
    </row>
    <row r="17" s="1" customFormat="1" customHeight="1" spans="1:9">
      <c r="A17" s="22" t="s">
        <v>31</v>
      </c>
      <c r="B17" s="23" t="s">
        <v>16</v>
      </c>
      <c r="C17" s="23" t="s">
        <v>14</v>
      </c>
      <c r="D17" s="27">
        <v>230000000</v>
      </c>
      <c r="E17" s="30" t="s">
        <v>25</v>
      </c>
      <c r="F17" s="31" t="s">
        <v>26</v>
      </c>
      <c r="G17" s="27"/>
      <c r="H17" s="27">
        <f>D17*F17/200</f>
        <v>3404000</v>
      </c>
      <c r="I17" s="35">
        <v>44960</v>
      </c>
    </row>
    <row r="18" s="1" customFormat="1" customHeight="1" spans="1:9">
      <c r="A18" s="22" t="s">
        <v>32</v>
      </c>
      <c r="B18" s="23" t="s">
        <v>16</v>
      </c>
      <c r="C18" s="23" t="s">
        <v>14</v>
      </c>
      <c r="D18" s="27">
        <v>0</v>
      </c>
      <c r="E18" s="30" t="s">
        <v>33</v>
      </c>
      <c r="F18" s="31" t="s">
        <v>34</v>
      </c>
      <c r="G18" s="27"/>
      <c r="H18" s="27">
        <f>D18*F18/200</f>
        <v>0</v>
      </c>
      <c r="I18" s="35">
        <v>44960</v>
      </c>
    </row>
    <row r="19" s="1" customFormat="1" customHeight="1" spans="1:9">
      <c r="A19" s="22" t="s">
        <v>35</v>
      </c>
      <c r="B19" s="23" t="s">
        <v>16</v>
      </c>
      <c r="C19" s="23" t="s">
        <v>14</v>
      </c>
      <c r="D19" s="27">
        <v>75910000</v>
      </c>
      <c r="E19" s="30" t="s">
        <v>36</v>
      </c>
      <c r="F19" s="31" t="s">
        <v>37</v>
      </c>
      <c r="G19" s="27"/>
      <c r="H19" s="27">
        <f>D19*F19/200</f>
        <v>1271492.5</v>
      </c>
      <c r="I19" s="35">
        <v>44960</v>
      </c>
    </row>
    <row r="20" s="1" customFormat="1" customHeight="1" spans="1:9">
      <c r="A20" s="22" t="s">
        <v>38</v>
      </c>
      <c r="B20" s="23" t="s">
        <v>16</v>
      </c>
      <c r="C20" s="23" t="s">
        <v>14</v>
      </c>
      <c r="D20" s="27">
        <v>0</v>
      </c>
      <c r="E20" s="30" t="s">
        <v>33</v>
      </c>
      <c r="F20" s="31" t="s">
        <v>34</v>
      </c>
      <c r="G20" s="27"/>
      <c r="H20" s="27">
        <f>D20*F20/200</f>
        <v>0</v>
      </c>
      <c r="I20" s="35">
        <v>44960</v>
      </c>
    </row>
    <row r="21" s="1" customFormat="1" customHeight="1" spans="1:9">
      <c r="A21" s="22" t="s">
        <v>39</v>
      </c>
      <c r="B21" s="23" t="s">
        <v>16</v>
      </c>
      <c r="C21" s="23" t="s">
        <v>14</v>
      </c>
      <c r="D21" s="27">
        <v>0</v>
      </c>
      <c r="E21" s="30" t="s">
        <v>36</v>
      </c>
      <c r="F21" s="31" t="s">
        <v>37</v>
      </c>
      <c r="G21" s="27"/>
      <c r="H21" s="27">
        <f>D21*F21/200</f>
        <v>0</v>
      </c>
      <c r="I21" s="35">
        <v>44960</v>
      </c>
    </row>
    <row r="22" s="1" customFormat="1" customHeight="1" spans="1:9">
      <c r="A22" s="22" t="s">
        <v>40</v>
      </c>
      <c r="B22" s="23" t="s">
        <v>16</v>
      </c>
      <c r="C22" s="23" t="s">
        <v>14</v>
      </c>
      <c r="D22" s="27">
        <v>50000000</v>
      </c>
      <c r="E22" s="30" t="s">
        <v>25</v>
      </c>
      <c r="F22" s="31" t="s">
        <v>26</v>
      </c>
      <c r="G22" s="27"/>
      <c r="H22" s="27">
        <f>D22*F22/200</f>
        <v>740000</v>
      </c>
      <c r="I22" s="35">
        <v>44960</v>
      </c>
    </row>
    <row r="23" s="1" customFormat="1" customHeight="1" spans="1:9">
      <c r="A23" s="22" t="s">
        <v>41</v>
      </c>
      <c r="B23" s="23" t="s">
        <v>16</v>
      </c>
      <c r="C23" s="23" t="s">
        <v>14</v>
      </c>
      <c r="D23" s="27">
        <v>1510000000</v>
      </c>
      <c r="E23" s="30" t="s">
        <v>36</v>
      </c>
      <c r="F23" s="31" t="s">
        <v>37</v>
      </c>
      <c r="G23" s="27"/>
      <c r="H23" s="27">
        <f>D23*F23/200</f>
        <v>25292500</v>
      </c>
      <c r="I23" s="35">
        <v>44960</v>
      </c>
    </row>
    <row r="24" s="1" customFormat="1" customHeight="1" spans="1:9">
      <c r="A24" s="22" t="s">
        <v>42</v>
      </c>
      <c r="B24" s="23" t="s">
        <v>16</v>
      </c>
      <c r="C24" s="23" t="s">
        <v>14</v>
      </c>
      <c r="D24" s="27">
        <v>29000000</v>
      </c>
      <c r="E24" s="30" t="s">
        <v>25</v>
      </c>
      <c r="F24" s="31" t="s">
        <v>26</v>
      </c>
      <c r="G24" s="27"/>
      <c r="H24" s="27">
        <f>D24*F24/200</f>
        <v>429200</v>
      </c>
      <c r="I24" s="35">
        <v>44960</v>
      </c>
    </row>
    <row r="25" s="1" customFormat="1" customHeight="1" spans="1:9">
      <c r="A25" s="22" t="s">
        <v>43</v>
      </c>
      <c r="B25" s="23" t="s">
        <v>16</v>
      </c>
      <c r="C25" s="23" t="s">
        <v>14</v>
      </c>
      <c r="D25" s="27">
        <v>220000000</v>
      </c>
      <c r="E25" s="30" t="s">
        <v>36</v>
      </c>
      <c r="F25" s="31" t="s">
        <v>37</v>
      </c>
      <c r="G25" s="27"/>
      <c r="H25" s="27">
        <f>D25*F25/200</f>
        <v>3685000</v>
      </c>
      <c r="I25" s="35">
        <v>44960</v>
      </c>
    </row>
    <row r="26" s="1" customFormat="1" customHeight="1" spans="1:9">
      <c r="A26" s="22" t="s">
        <v>44</v>
      </c>
      <c r="B26" s="23" t="s">
        <v>16</v>
      </c>
      <c r="C26" s="23" t="s">
        <v>14</v>
      </c>
      <c r="D26" s="27">
        <v>0</v>
      </c>
      <c r="E26" s="30">
        <v>5</v>
      </c>
      <c r="F26" s="31" t="s">
        <v>45</v>
      </c>
      <c r="G26" s="27"/>
      <c r="H26" s="27">
        <f>D26*F26/100</f>
        <v>0</v>
      </c>
      <c r="I26" s="35">
        <v>44973</v>
      </c>
    </row>
    <row r="27" s="1" customFormat="1" customHeight="1" spans="1:9">
      <c r="A27" s="22" t="s">
        <v>46</v>
      </c>
      <c r="B27" s="23" t="s">
        <v>16</v>
      </c>
      <c r="C27" s="23" t="s">
        <v>14</v>
      </c>
      <c r="D27" s="27">
        <v>0</v>
      </c>
      <c r="E27" s="30">
        <v>7</v>
      </c>
      <c r="F27" s="31" t="s">
        <v>47</v>
      </c>
      <c r="G27" s="27"/>
      <c r="H27" s="27">
        <f>D27*F27/100</f>
        <v>0</v>
      </c>
      <c r="I27" s="35">
        <v>44973</v>
      </c>
    </row>
    <row r="28" s="1" customFormat="1" customHeight="1" spans="1:9">
      <c r="A28" s="22" t="s">
        <v>48</v>
      </c>
      <c r="B28" s="23" t="s">
        <v>16</v>
      </c>
      <c r="C28" s="23" t="s">
        <v>14</v>
      </c>
      <c r="D28" s="27">
        <v>0</v>
      </c>
      <c r="E28" s="30" t="s">
        <v>25</v>
      </c>
      <c r="F28" s="31" t="s">
        <v>49</v>
      </c>
      <c r="G28" s="27"/>
      <c r="H28" s="27">
        <f>D28*F28/200</f>
        <v>0</v>
      </c>
      <c r="I28" s="35">
        <v>44973</v>
      </c>
    </row>
    <row r="29" s="1" customFormat="1" customHeight="1" spans="1:9">
      <c r="A29" s="22" t="s">
        <v>50</v>
      </c>
      <c r="B29" s="23" t="s">
        <v>16</v>
      </c>
      <c r="C29" s="23" t="s">
        <v>14</v>
      </c>
      <c r="D29" s="27">
        <v>0</v>
      </c>
      <c r="E29" s="30" t="s">
        <v>25</v>
      </c>
      <c r="F29" s="31" t="s">
        <v>49</v>
      </c>
      <c r="G29" s="27"/>
      <c r="H29" s="27">
        <f>D29*F29/200</f>
        <v>0</v>
      </c>
      <c r="I29" s="35">
        <v>44973</v>
      </c>
    </row>
    <row r="30" s="1" customFormat="1" customHeight="1" spans="1:9">
      <c r="A30" s="22" t="s">
        <v>51</v>
      </c>
      <c r="B30" s="23" t="s">
        <v>16</v>
      </c>
      <c r="C30" s="23" t="s">
        <v>14</v>
      </c>
      <c r="D30" s="24">
        <f>200000000-200000000</f>
        <v>0</v>
      </c>
      <c r="E30" s="30" t="s">
        <v>36</v>
      </c>
      <c r="F30" s="31" t="s">
        <v>52</v>
      </c>
      <c r="G30" s="27"/>
      <c r="H30" s="27">
        <f>D30*F30/200</f>
        <v>0</v>
      </c>
      <c r="I30" s="35">
        <v>44973</v>
      </c>
    </row>
    <row r="31" s="1" customFormat="1" customHeight="1" spans="1:9">
      <c r="A31" s="22" t="s">
        <v>53</v>
      </c>
      <c r="B31" s="23" t="s">
        <v>16</v>
      </c>
      <c r="C31" s="23" t="s">
        <v>14</v>
      </c>
      <c r="D31" s="27">
        <v>1350000000</v>
      </c>
      <c r="E31" s="30" t="s">
        <v>36</v>
      </c>
      <c r="F31" s="31" t="s">
        <v>52</v>
      </c>
      <c r="G31" s="27"/>
      <c r="H31" s="27">
        <f>D31*F31/200</f>
        <v>22410000</v>
      </c>
      <c r="I31" s="35">
        <v>44973</v>
      </c>
    </row>
    <row r="32" s="1" customFormat="1" customHeight="1" spans="1:9">
      <c r="A32" s="22" t="s">
        <v>54</v>
      </c>
      <c r="B32" s="23" t="s">
        <v>16</v>
      </c>
      <c r="C32" s="23" t="s">
        <v>14</v>
      </c>
      <c r="D32" s="27">
        <v>0</v>
      </c>
      <c r="E32" s="30" t="s">
        <v>33</v>
      </c>
      <c r="F32" s="31" t="s">
        <v>34</v>
      </c>
      <c r="G32" s="27"/>
      <c r="H32" s="27">
        <f>D32*F32/200</f>
        <v>0</v>
      </c>
      <c r="I32" s="35">
        <v>44973</v>
      </c>
    </row>
  </sheetData>
  <autoFilter ref="A4:P32">
    <extLst/>
  </autoFilter>
  <mergeCells count="3">
    <mergeCell ref="A1:I1"/>
    <mergeCell ref="H2:I2"/>
    <mergeCell ref="A4:F4"/>
  </mergeCells>
  <printOptions horizontalCentered="1"/>
  <pageMargins left="0.393055555555556" right="0.200694444444444" top="0.239583333333333" bottom="0.279166666666667" header="0.511805555555556" footer="0"/>
  <pageSetup paperSize="9" scale="68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2023-03-13T01:57:36Z</dcterms:created>
  <dcterms:modified xsi:type="dcterms:W3CDTF">2023-03-13T01:57:47Z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D74D76CB7E32494BA721280D0380B169</vt:lpwstr>
  </property>
  <property fmtid="{D5CDD505-2E9C-101B-9397-08002B2CF9AE}" pid="3" name="KSOProductBuildVer">
    <vt:lpwstr>2052-11.1.0.13703</vt:lpwstr>
  </property>
</Properties>
</file>